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50" windowWidth="15075" windowHeight="8190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Лист1!$A:$O,Лист1!$3:$4</definedName>
  </definedNames>
  <calcPr calcId="145621"/>
</workbook>
</file>

<file path=xl/calcChain.xml><?xml version="1.0" encoding="utf-8"?>
<calcChain xmlns="http://schemas.openxmlformats.org/spreadsheetml/2006/main">
  <c r="T9" i="1" l="1"/>
  <c r="N6" i="1"/>
  <c r="N10" i="1"/>
  <c r="N14" i="1"/>
  <c r="N18" i="1"/>
  <c r="N22" i="1"/>
  <c r="N26" i="1"/>
  <c r="N30" i="1"/>
  <c r="K7" i="1"/>
  <c r="T6" i="1"/>
  <c r="T7" i="1"/>
  <c r="T8" i="1"/>
  <c r="T10" i="1"/>
  <c r="T11" i="1"/>
  <c r="T12" i="1"/>
  <c r="T13" i="1"/>
  <c r="T14" i="1"/>
  <c r="T15" i="1"/>
  <c r="T16" i="1"/>
  <c r="T17" i="1"/>
  <c r="T18" i="1"/>
  <c r="T19" i="1"/>
  <c r="T20" i="1"/>
  <c r="T21" i="1"/>
  <c r="T22" i="1"/>
  <c r="T23" i="1"/>
  <c r="T24" i="1"/>
  <c r="T25" i="1"/>
  <c r="T26" i="1"/>
  <c r="T27" i="1"/>
  <c r="T28" i="1"/>
  <c r="T29" i="1"/>
  <c r="T30" i="1"/>
  <c r="T31" i="1"/>
  <c r="T5" i="1"/>
  <c r="N7" i="1"/>
  <c r="N8" i="1"/>
  <c r="N9" i="1"/>
  <c r="N11" i="1"/>
  <c r="N12" i="1"/>
  <c r="N13" i="1"/>
  <c r="N15" i="1"/>
  <c r="N16" i="1"/>
  <c r="N17" i="1"/>
  <c r="N19" i="1"/>
  <c r="N20" i="1"/>
  <c r="N21" i="1"/>
  <c r="N23" i="1"/>
  <c r="N24" i="1"/>
  <c r="N25" i="1"/>
  <c r="N27" i="1"/>
  <c r="N28" i="1"/>
  <c r="N29" i="1"/>
  <c r="N31" i="1"/>
  <c r="N5" i="1"/>
  <c r="K6" i="1"/>
  <c r="K8" i="1"/>
  <c r="K9" i="1"/>
  <c r="K10" i="1"/>
  <c r="K12" i="1"/>
  <c r="K13" i="1"/>
  <c r="K14" i="1"/>
  <c r="K16" i="1"/>
  <c r="K17" i="1"/>
  <c r="K18" i="1"/>
  <c r="K20" i="1"/>
  <c r="K21" i="1"/>
  <c r="K22" i="1"/>
  <c r="K24" i="1"/>
  <c r="K25" i="1"/>
  <c r="K26" i="1"/>
  <c r="K28" i="1"/>
  <c r="K29" i="1"/>
  <c r="K30" i="1"/>
  <c r="K5" i="1"/>
  <c r="B32" i="2"/>
  <c r="I32" i="2" s="1"/>
  <c r="F32" i="2"/>
  <c r="W6" i="1"/>
  <c r="W7" i="1"/>
  <c r="W8" i="1"/>
  <c r="W9" i="1"/>
  <c r="W10" i="1"/>
  <c r="W11" i="1"/>
  <c r="W12" i="1"/>
  <c r="W13" i="1"/>
  <c r="W14" i="1"/>
  <c r="W15" i="1"/>
  <c r="W16" i="1"/>
  <c r="W17" i="1"/>
  <c r="W18" i="1"/>
  <c r="W19" i="1"/>
  <c r="W21" i="1"/>
  <c r="W22" i="1"/>
  <c r="W23" i="1"/>
  <c r="W24" i="1"/>
  <c r="W25" i="1"/>
  <c r="W26" i="1"/>
  <c r="W27" i="1"/>
  <c r="W28" i="1"/>
  <c r="W29" i="1"/>
  <c r="W30" i="1"/>
  <c r="W31" i="1"/>
  <c r="W5" i="1"/>
  <c r="J5" i="2"/>
  <c r="J6" i="2"/>
  <c r="J7" i="2"/>
  <c r="J8" i="2"/>
  <c r="N8" i="2" s="1"/>
  <c r="J9" i="2"/>
  <c r="J10" i="2"/>
  <c r="J11" i="2"/>
  <c r="J12" i="2"/>
  <c r="N10" i="2" s="1"/>
  <c r="J13" i="2"/>
  <c r="N14" i="2" s="1"/>
  <c r="J14" i="2"/>
  <c r="J15" i="2"/>
  <c r="J16" i="2"/>
  <c r="N16" i="2" s="1"/>
  <c r="J17" i="2"/>
  <c r="J18" i="2"/>
  <c r="J19" i="2"/>
  <c r="J20" i="2"/>
  <c r="N20" i="2" s="1"/>
  <c r="J21" i="2"/>
  <c r="N18" i="2" s="1"/>
  <c r="J22" i="2"/>
  <c r="J23" i="2"/>
  <c r="J24" i="2"/>
  <c r="N24" i="2" s="1"/>
  <c r="J25" i="2"/>
  <c r="J26" i="2"/>
  <c r="J27" i="2"/>
  <c r="J28" i="2"/>
  <c r="N28" i="2" s="1"/>
  <c r="J29" i="2"/>
  <c r="N26" i="2" s="1"/>
  <c r="J30" i="2"/>
  <c r="J31" i="2"/>
  <c r="N31" i="2"/>
  <c r="J4" i="2"/>
  <c r="I5" i="2"/>
  <c r="P5" i="2" s="1"/>
  <c r="Q5" i="2" s="1"/>
  <c r="I6" i="2"/>
  <c r="P6" i="2"/>
  <c r="Q6" i="2" s="1"/>
  <c r="I7" i="2"/>
  <c r="I8" i="2"/>
  <c r="L8" i="2" s="1"/>
  <c r="I9" i="2"/>
  <c r="P9" i="2" s="1"/>
  <c r="Q9" i="2" s="1"/>
  <c r="I10" i="2"/>
  <c r="P10" i="2" s="1"/>
  <c r="Q10" i="2" s="1"/>
  <c r="I11" i="2"/>
  <c r="L11" i="2" s="1"/>
  <c r="I12" i="2"/>
  <c r="L12" i="2" s="1"/>
  <c r="I13" i="2"/>
  <c r="P13" i="2" s="1"/>
  <c r="Q13" i="2" s="1"/>
  <c r="I14" i="2"/>
  <c r="P14" i="2"/>
  <c r="Q14" i="2" s="1"/>
  <c r="I15" i="2"/>
  <c r="L15" i="2" s="1"/>
  <c r="I16" i="2"/>
  <c r="L16" i="2" s="1"/>
  <c r="I17" i="2"/>
  <c r="I18" i="2"/>
  <c r="P18" i="2" s="1"/>
  <c r="Q18" i="2" s="1"/>
  <c r="I19" i="2"/>
  <c r="L19" i="2" s="1"/>
  <c r="I20" i="2"/>
  <c r="I21" i="2"/>
  <c r="P21" i="2" s="1"/>
  <c r="Q21" i="2" s="1"/>
  <c r="I22" i="2"/>
  <c r="P22" i="2"/>
  <c r="Q22" i="2" s="1"/>
  <c r="I23" i="2"/>
  <c r="I24" i="2"/>
  <c r="L24" i="2" s="1"/>
  <c r="I25" i="2"/>
  <c r="P25" i="2" s="1"/>
  <c r="Q25" i="2" s="1"/>
  <c r="I26" i="2"/>
  <c r="P26" i="2" s="1"/>
  <c r="Q26" i="2" s="1"/>
  <c r="I27" i="2"/>
  <c r="L27" i="2" s="1"/>
  <c r="I28" i="2"/>
  <c r="L28" i="2" s="1"/>
  <c r="I29" i="2"/>
  <c r="P29" i="2" s="1"/>
  <c r="Q29" i="2" s="1"/>
  <c r="I30" i="2"/>
  <c r="P30" i="2"/>
  <c r="Q30" i="2" s="1"/>
  <c r="I31" i="2"/>
  <c r="L31" i="2" s="1"/>
  <c r="I4" i="2"/>
  <c r="L4" i="2" s="1"/>
  <c r="L30" i="2"/>
  <c r="L26" i="2"/>
  <c r="L22" i="2"/>
  <c r="L18" i="2"/>
  <c r="L14" i="2"/>
  <c r="L10" i="2"/>
  <c r="L6" i="2"/>
  <c r="P28" i="2"/>
  <c r="Q28" i="2"/>
  <c r="P20" i="2"/>
  <c r="Q20" i="2" s="1"/>
  <c r="P12" i="2"/>
  <c r="Q12" i="2"/>
  <c r="L25" i="2"/>
  <c r="L17" i="2"/>
  <c r="L9" i="2"/>
  <c r="L5" i="2"/>
  <c r="P31" i="2"/>
  <c r="Q31" i="2" s="1"/>
  <c r="P23" i="2"/>
  <c r="Q23" i="2" s="1"/>
  <c r="P19" i="2"/>
  <c r="Q19" i="2" s="1"/>
  <c r="P15" i="2"/>
  <c r="Q15" i="2" s="1"/>
  <c r="P11" i="2"/>
  <c r="Q11" i="2" s="1"/>
  <c r="P7" i="2"/>
  <c r="Q7" i="2" s="1"/>
  <c r="N25" i="2"/>
  <c r="K31" i="1" l="1"/>
  <c r="K27" i="1"/>
  <c r="K23" i="1"/>
  <c r="K19" i="1"/>
  <c r="K15" i="1"/>
  <c r="K11" i="1"/>
  <c r="N12" i="2"/>
  <c r="N30" i="2"/>
  <c r="N22" i="2"/>
  <c r="N7" i="2"/>
  <c r="P27" i="2"/>
  <c r="Q27" i="2" s="1"/>
  <c r="L23" i="2"/>
  <c r="L20" i="2"/>
  <c r="P17" i="2"/>
  <c r="Q17" i="2" s="1"/>
  <c r="L7" i="2"/>
  <c r="N5" i="2"/>
  <c r="L21" i="2"/>
  <c r="P8" i="2"/>
  <c r="Q8" i="2" s="1"/>
  <c r="P16" i="2"/>
  <c r="Q16" i="2" s="1"/>
  <c r="P24" i="2"/>
  <c r="Q24" i="2" s="1"/>
  <c r="P4" i="2"/>
  <c r="Q4" i="2" s="1"/>
  <c r="N29" i="2"/>
  <c r="N27" i="2"/>
  <c r="N6" i="2"/>
  <c r="N23" i="2"/>
  <c r="N21" i="2"/>
  <c r="N19" i="2"/>
  <c r="N17" i="2"/>
  <c r="N15" i="2"/>
  <c r="N13" i="2"/>
  <c r="N11" i="2"/>
  <c r="N9" i="2"/>
  <c r="L13" i="2"/>
  <c r="L29" i="2"/>
</calcChain>
</file>

<file path=xl/sharedStrings.xml><?xml version="1.0" encoding="utf-8"?>
<sst xmlns="http://schemas.openxmlformats.org/spreadsheetml/2006/main" count="175" uniqueCount="109">
  <si>
    <t>Место</t>
  </si>
  <si>
    <t>Среднемесячная заработная плата по крупным и средним предприятиям, рублей</t>
  </si>
  <si>
    <t>Алексеевский</t>
  </si>
  <si>
    <t>Безенчукский</t>
  </si>
  <si>
    <t>Богатовский</t>
  </si>
  <si>
    <t>Большеглушицкий</t>
  </si>
  <si>
    <t>Большечерниговский</t>
  </si>
  <si>
    <t>Борский</t>
  </si>
  <si>
    <t>Волжский</t>
  </si>
  <si>
    <t>Елховский</t>
  </si>
  <si>
    <t>Исаклинский</t>
  </si>
  <si>
    <t>Камышлинский</t>
  </si>
  <si>
    <t>Кинельский</t>
  </si>
  <si>
    <t>Кинель-Черкасский</t>
  </si>
  <si>
    <t>Клявлинский</t>
  </si>
  <si>
    <t>Кошкинский</t>
  </si>
  <si>
    <t>Красноармейский</t>
  </si>
  <si>
    <t>Красноярский</t>
  </si>
  <si>
    <t>Нефтегорский</t>
  </si>
  <si>
    <t>Пестравский</t>
  </si>
  <si>
    <t>Похвистневский</t>
  </si>
  <si>
    <t>Приволжский</t>
  </si>
  <si>
    <t>Сергиевский</t>
  </si>
  <si>
    <t>Ставропольский</t>
  </si>
  <si>
    <t>Сызранский</t>
  </si>
  <si>
    <t>Хворостянский</t>
  </si>
  <si>
    <t>Челно-Вершинский</t>
  </si>
  <si>
    <t>Шенталинский</t>
  </si>
  <si>
    <t>Шигонский</t>
  </si>
  <si>
    <t>Произведено молока на 100 га сельскохозяйственных угодий, кг</t>
  </si>
  <si>
    <t>В среднем по области</t>
  </si>
  <si>
    <t>№ п/п</t>
  </si>
  <si>
    <r>
      <t>Бюджетная  обеспеченность за счет налоговых и неналоговых доходов на душу населения, рублей</t>
    </r>
    <r>
      <rPr>
        <vertAlign val="superscript"/>
        <sz val="10"/>
        <color indexed="8"/>
        <rFont val="Times New Roman"/>
        <family val="1"/>
        <charset val="204"/>
      </rPr>
      <t>2</t>
    </r>
  </si>
  <si>
    <r>
      <t xml:space="preserve">Бюджетная обеспеченность с учетом безвозмездных перечислений на душу населения,  рублей </t>
    </r>
    <r>
      <rPr>
        <vertAlign val="superscript"/>
        <sz val="10"/>
        <color indexed="8"/>
        <rFont val="Times New Roman"/>
        <family val="1"/>
        <charset val="204"/>
      </rPr>
      <t>2</t>
    </r>
  </si>
  <si>
    <r>
      <t>Инвестиции в основной  капитал на душу населения, рублей</t>
    </r>
    <r>
      <rPr>
        <vertAlign val="superscript"/>
        <sz val="10"/>
        <color indexed="8"/>
        <rFont val="Times New Roman"/>
        <family val="1"/>
        <charset val="204"/>
      </rPr>
      <t>1</t>
    </r>
  </si>
  <si>
    <t>Индекс промышленного производства по крупным и средним предприятиям, %</t>
  </si>
  <si>
    <r>
      <t xml:space="preserve">Уровень официально зарегистрированной безработицы,  в %  </t>
    </r>
    <r>
      <rPr>
        <vertAlign val="superscript"/>
        <sz val="10"/>
        <rFont val="Times New Roman"/>
        <family val="1"/>
        <charset val="204"/>
      </rPr>
      <t>3</t>
    </r>
  </si>
  <si>
    <t>По расчетным данным министерства экономического развития, инвестиций и торговли Самарской области</t>
  </si>
  <si>
    <t>Естественный прирост населения, на 1000 человек населения</t>
  </si>
  <si>
    <t>Произведено мяса на 100 га сельскохозяйственных угодий, кг</t>
  </si>
  <si>
    <t>x</t>
  </si>
  <si>
    <t>Рейтинг муниципальных районов Самарской области за  2012, 2013 гг.</t>
  </si>
  <si>
    <t>Самарская область</t>
  </si>
  <si>
    <t xml:space="preserve">Алексеевский </t>
  </si>
  <si>
    <t xml:space="preserve">Безенчукский </t>
  </si>
  <si>
    <t xml:space="preserve">Богатовский </t>
  </si>
  <si>
    <t xml:space="preserve">Большеглушицкий </t>
  </si>
  <si>
    <t xml:space="preserve">Большечерниговский </t>
  </si>
  <si>
    <t xml:space="preserve">Борский </t>
  </si>
  <si>
    <t xml:space="preserve">Волжский </t>
  </si>
  <si>
    <t xml:space="preserve">Елховский </t>
  </si>
  <si>
    <t xml:space="preserve">Исаклинский </t>
  </si>
  <si>
    <t xml:space="preserve">Камышлинский </t>
  </si>
  <si>
    <t xml:space="preserve">Кинельский </t>
  </si>
  <si>
    <t xml:space="preserve">Кинель-Черкасский </t>
  </si>
  <si>
    <t xml:space="preserve">Клявлинский </t>
  </si>
  <si>
    <t xml:space="preserve">Кошкинский </t>
  </si>
  <si>
    <t xml:space="preserve">Красноармейский </t>
  </si>
  <si>
    <t xml:space="preserve">Нефтегорский </t>
  </si>
  <si>
    <t xml:space="preserve">Пестравский </t>
  </si>
  <si>
    <t xml:space="preserve">Похвистневский </t>
  </si>
  <si>
    <t>Инвестиции 2013</t>
  </si>
  <si>
    <t xml:space="preserve">Приволжский </t>
  </si>
  <si>
    <t xml:space="preserve">Сергиевский </t>
  </si>
  <si>
    <t xml:space="preserve">Ставропольский </t>
  </si>
  <si>
    <t xml:space="preserve">Сызранский </t>
  </si>
  <si>
    <t xml:space="preserve">Хворостянский </t>
  </si>
  <si>
    <t xml:space="preserve">Челно-Вершинский </t>
  </si>
  <si>
    <t xml:space="preserve">Шенталинский </t>
  </si>
  <si>
    <t xml:space="preserve">Шигонский </t>
  </si>
  <si>
    <t>численность 2012</t>
  </si>
  <si>
    <t>численность 2013</t>
  </si>
  <si>
    <t xml:space="preserve">Инвест на душу население </t>
  </si>
  <si>
    <t>тыс.руб.</t>
  </si>
  <si>
    <t>%</t>
  </si>
  <si>
    <t>ТЕМП</t>
  </si>
  <si>
    <t>с дефл.</t>
  </si>
  <si>
    <t>индекс</t>
  </si>
  <si>
    <t>13 выше сробл</t>
  </si>
  <si>
    <t>В среднем по районам</t>
  </si>
  <si>
    <t>18 мр</t>
  </si>
  <si>
    <t>естественный прирост</t>
  </si>
  <si>
    <t>январь - декабрь 2012</t>
  </si>
  <si>
    <t>январь - декабрь  2013</t>
  </si>
  <si>
    <t>12-13</t>
  </si>
  <si>
    <t>23-24</t>
  </si>
  <si>
    <t>5-6</t>
  </si>
  <si>
    <t>8-9</t>
  </si>
  <si>
    <t>19-20</t>
  </si>
  <si>
    <t>18-20</t>
  </si>
  <si>
    <t>7-8</t>
  </si>
  <si>
    <t>10-12</t>
  </si>
  <si>
    <t>15-16</t>
  </si>
  <si>
    <t>13-14</t>
  </si>
  <si>
    <t>20-21</t>
  </si>
  <si>
    <t>4-6</t>
  </si>
  <si>
    <t>17-19</t>
  </si>
  <si>
    <t>По данным территориального органа Федеральной службы государственной статистики по Самарской области по крупным и средним организациям всех видов деятельности, без предприятий с численностью до 15 человек</t>
  </si>
  <si>
    <t>Валовой сбор зерновых и зернобобовых культур, тыс. т.</t>
  </si>
  <si>
    <t>2012 год</t>
  </si>
  <si>
    <t>2013 год</t>
  </si>
  <si>
    <t>Урожайность зерновых и зернобобовых культур с 1 га убранной площади, ц/га</t>
  </si>
  <si>
    <t>9..10</t>
  </si>
  <si>
    <t>4..5</t>
  </si>
  <si>
    <t>23..24</t>
  </si>
  <si>
    <t>16..17</t>
  </si>
  <si>
    <t>21..22</t>
  </si>
  <si>
    <t>11..12</t>
  </si>
  <si>
    <t>6..7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</si>
</sst>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1" x14ac:knownFonts="1">
    <font>
      <sz val="10"/>
      <name val="Arial Cyr"/>
      <charset val="204"/>
    </font>
    <font>
      <sz val="10"/>
      <name val="Helv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vertAlign val="superscript"/>
      <sz val="10"/>
      <color indexed="8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sz val="8"/>
      <name val="Arial Cyr"/>
      <charset val="204"/>
    </font>
    <font>
      <sz val="12"/>
      <name val="Times New Roman"/>
      <family val="1"/>
      <charset val="204"/>
    </font>
    <font>
      <sz val="11"/>
      <name val="Arial Cyr"/>
      <charset val="204"/>
    </font>
    <font>
      <sz val="14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9"/>
      <name val="Arial"/>
      <family val="2"/>
      <charset val="204"/>
    </font>
    <font>
      <sz val="9"/>
      <name val="Arial"/>
      <family val="2"/>
      <charset val="204"/>
    </font>
    <font>
      <b/>
      <sz val="10"/>
      <name val="Arial Cyr"/>
      <charset val="204"/>
    </font>
    <font>
      <sz val="10"/>
      <color indexed="62"/>
      <name val="Arial Cyr"/>
      <charset val="204"/>
    </font>
    <font>
      <b/>
      <sz val="12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29">
    <xf numFmtId="0" fontId="0" fillId="0" borderId="0" xfId="0"/>
    <xf numFmtId="0" fontId="2" fillId="0" borderId="1" xfId="0" applyFont="1" applyFill="1" applyBorder="1" applyAlignment="1">
      <alignment horizontal="center" vertical="top" wrapText="1"/>
    </xf>
    <xf numFmtId="0" fontId="2" fillId="0" borderId="2" xfId="0" applyFont="1" applyFill="1" applyBorder="1" applyAlignment="1"/>
    <xf numFmtId="0" fontId="3" fillId="0" borderId="0" xfId="0" applyFont="1" applyFill="1"/>
    <xf numFmtId="0" fontId="0" fillId="0" borderId="0" xfId="0" applyFill="1"/>
    <xf numFmtId="0" fontId="3" fillId="0" borderId="0" xfId="0" applyFont="1" applyFill="1" applyAlignment="1">
      <alignment horizontal="center"/>
    </xf>
    <xf numFmtId="0" fontId="3" fillId="0" borderId="0" xfId="0" applyFont="1"/>
    <xf numFmtId="0" fontId="3" fillId="0" borderId="0" xfId="1" applyFont="1" applyFill="1" applyBorder="1" applyAlignment="1">
      <alignment horizontal="center"/>
    </xf>
    <xf numFmtId="1" fontId="2" fillId="0" borderId="0" xfId="0" applyNumberFormat="1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164" fontId="0" fillId="0" borderId="0" xfId="0" applyNumberFormat="1"/>
    <xf numFmtId="164" fontId="0" fillId="0" borderId="0" xfId="0" applyNumberFormat="1" applyAlignment="1">
      <alignment horizontal="center"/>
    </xf>
    <xf numFmtId="0" fontId="7" fillId="0" borderId="0" xfId="0" applyFont="1" applyAlignment="1">
      <alignment vertical="top" wrapText="1"/>
    </xf>
    <xf numFmtId="0" fontId="7" fillId="0" borderId="0" xfId="0" applyFont="1" applyAlignment="1">
      <alignment horizontal="right" vertical="top" wrapText="1"/>
    </xf>
    <xf numFmtId="0" fontId="13" fillId="0" borderId="1" xfId="0" applyFont="1" applyBorder="1" applyAlignment="1">
      <alignment vertical="top" wrapText="1"/>
    </xf>
    <xf numFmtId="0" fontId="13" fillId="0" borderId="1" xfId="0" applyFont="1" applyBorder="1" applyAlignment="1">
      <alignment horizontal="right" vertical="top" wrapText="1"/>
    </xf>
    <xf numFmtId="0" fontId="14" fillId="0" borderId="1" xfId="0" applyFont="1" applyBorder="1" applyAlignment="1">
      <alignment horizontal="right" vertical="top" wrapText="1"/>
    </xf>
    <xf numFmtId="0" fontId="7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right" vertical="top" wrapText="1"/>
    </xf>
    <xf numFmtId="0" fontId="15" fillId="0" borderId="1" xfId="0" applyFont="1" applyBorder="1" applyAlignment="1">
      <alignment horizontal="right" vertical="top" wrapText="1"/>
    </xf>
    <xf numFmtId="0" fontId="16" fillId="0" borderId="0" xfId="0" applyFont="1"/>
    <xf numFmtId="0" fontId="17" fillId="0" borderId="0" xfId="0" applyFont="1"/>
    <xf numFmtId="0" fontId="0" fillId="0" borderId="0" xfId="0" applyAlignment="1">
      <alignment horizontal="center"/>
    </xf>
    <xf numFmtId="2" fontId="0" fillId="0" borderId="0" xfId="0" applyNumberFormat="1"/>
    <xf numFmtId="164" fontId="0" fillId="2" borderId="1" xfId="0" applyNumberForma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19" fillId="3" borderId="0" xfId="0" applyFont="1" applyFill="1" applyBorder="1" applyAlignment="1">
      <alignment wrapText="1"/>
    </xf>
    <xf numFmtId="0" fontId="18" fillId="0" borderId="0" xfId="0" applyFont="1"/>
    <xf numFmtId="164" fontId="18" fillId="0" borderId="0" xfId="0" applyNumberFormat="1" applyFont="1"/>
    <xf numFmtId="164" fontId="18" fillId="0" borderId="0" xfId="0" applyNumberFormat="1" applyFont="1" applyAlignment="1">
      <alignment horizontal="center"/>
    </xf>
    <xf numFmtId="164" fontId="18" fillId="2" borderId="1" xfId="0" applyNumberFormat="1" applyFont="1" applyFill="1" applyBorder="1" applyAlignment="1">
      <alignment horizontal="center"/>
    </xf>
    <xf numFmtId="2" fontId="18" fillId="0" borderId="0" xfId="0" applyNumberFormat="1" applyFont="1"/>
    <xf numFmtId="1" fontId="2" fillId="0" borderId="1" xfId="0" applyNumberFormat="1" applyFont="1" applyFill="1" applyBorder="1" applyAlignment="1">
      <alignment horizontal="center" vertical="center" textRotation="90" wrapText="1"/>
    </xf>
    <xf numFmtId="49" fontId="3" fillId="0" borderId="1" xfId="1" applyNumberFormat="1" applyFont="1" applyFill="1" applyBorder="1" applyAlignment="1">
      <alignment horizontal="center"/>
    </xf>
    <xf numFmtId="0" fontId="11" fillId="0" borderId="0" xfId="0" applyFont="1" applyFill="1"/>
    <xf numFmtId="0" fontId="11" fillId="0" borderId="0" xfId="0" applyFont="1" applyFill="1" applyBorder="1"/>
    <xf numFmtId="1" fontId="11" fillId="0" borderId="0" xfId="1" applyNumberFormat="1" applyFont="1" applyFill="1" applyBorder="1" applyAlignment="1">
      <alignment horizontal="right" vertical="justify"/>
    </xf>
    <xf numFmtId="0" fontId="11" fillId="0" borderId="0" xfId="0" applyFont="1" applyFill="1" applyBorder="1" applyAlignment="1">
      <alignment vertical="justify"/>
    </xf>
    <xf numFmtId="0" fontId="2" fillId="0" borderId="1" xfId="0" applyFont="1" applyFill="1" applyBorder="1" applyAlignment="1">
      <alignment horizontal="center" vertical="top" wrapText="1"/>
    </xf>
    <xf numFmtId="0" fontId="3" fillId="0" borderId="5" xfId="1" applyFont="1" applyFill="1" applyBorder="1" applyAlignment="1">
      <alignment horizontal="center"/>
    </xf>
    <xf numFmtId="1" fontId="3" fillId="0" borderId="5" xfId="2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 textRotation="90" wrapText="1"/>
    </xf>
    <xf numFmtId="1" fontId="3" fillId="0" borderId="1" xfId="1" applyNumberFormat="1" applyFont="1" applyFill="1" applyBorder="1" applyAlignment="1">
      <alignment horizontal="center"/>
    </xf>
    <xf numFmtId="0" fontId="0" fillId="0" borderId="0" xfId="0" applyFill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3" fillId="0" borderId="4" xfId="2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 wrapText="1"/>
    </xf>
    <xf numFmtId="0" fontId="3" fillId="0" borderId="0" xfId="0" applyFont="1" applyAlignment="1">
      <alignment horizontal="center"/>
    </xf>
    <xf numFmtId="164" fontId="3" fillId="0" borderId="1" xfId="0" applyNumberFormat="1" applyFont="1" applyBorder="1" applyAlignment="1">
      <alignment horizontal="center"/>
    </xf>
    <xf numFmtId="1" fontId="2" fillId="0" borderId="1" xfId="2" applyNumberFormat="1" applyFont="1" applyFill="1" applyBorder="1" applyAlignment="1">
      <alignment horizontal="center"/>
    </xf>
    <xf numFmtId="1" fontId="2" fillId="0" borderId="1" xfId="0" applyNumberFormat="1" applyFont="1" applyFill="1" applyBorder="1" applyAlignment="1">
      <alignment horizontal="center" wrapText="1"/>
    </xf>
    <xf numFmtId="0" fontId="0" fillId="0" borderId="0" xfId="0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0" fillId="0" borderId="0" xfId="0" applyFont="1" applyFill="1" applyAlignment="1">
      <alignment horizontal="center"/>
    </xf>
    <xf numFmtId="1" fontId="2" fillId="0" borderId="1" xfId="0" applyNumberFormat="1" applyFont="1" applyFill="1" applyBorder="1" applyAlignment="1">
      <alignment horizontal="center" vertical="top" wrapText="1"/>
    </xf>
    <xf numFmtId="0" fontId="9" fillId="0" borderId="0" xfId="0" applyFont="1" applyFill="1" applyBorder="1" applyAlignment="1">
      <alignment horizontal="center"/>
    </xf>
    <xf numFmtId="0" fontId="8" fillId="0" borderId="0" xfId="0" applyFont="1" applyFill="1" applyAlignment="1">
      <alignment horizontal="center"/>
    </xf>
    <xf numFmtId="0" fontId="3" fillId="0" borderId="1" xfId="2" applyFont="1" applyFill="1" applyBorder="1" applyAlignment="1">
      <alignment horizontal="center"/>
    </xf>
    <xf numFmtId="164" fontId="2" fillId="0" borderId="1" xfId="1" applyNumberFormat="1" applyFont="1" applyFill="1" applyBorder="1" applyAlignment="1">
      <alignment horizontal="center"/>
    </xf>
    <xf numFmtId="1" fontId="2" fillId="0" borderId="1" xfId="0" applyNumberFormat="1" applyFont="1" applyFill="1" applyBorder="1" applyAlignment="1">
      <alignment horizontal="center"/>
    </xf>
    <xf numFmtId="164" fontId="12" fillId="0" borderId="1" xfId="0" applyNumberFormat="1" applyFont="1" applyBorder="1" applyAlignment="1">
      <alignment horizontal="center"/>
    </xf>
    <xf numFmtId="1" fontId="10" fillId="0" borderId="1" xfId="0" applyNumberFormat="1" applyFont="1" applyBorder="1" applyAlignment="1">
      <alignment horizontal="center" wrapText="1"/>
    </xf>
    <xf numFmtId="1" fontId="3" fillId="0" borderId="1" xfId="0" applyNumberFormat="1" applyFont="1" applyBorder="1" applyAlignment="1">
      <alignment horizontal="center"/>
    </xf>
    <xf numFmtId="164" fontId="3" fillId="0" borderId="4" xfId="0" applyNumberFormat="1" applyFont="1" applyBorder="1" applyAlignment="1">
      <alignment horizontal="center"/>
    </xf>
    <xf numFmtId="1" fontId="3" fillId="0" borderId="1" xfId="2" applyNumberFormat="1" applyFont="1" applyFill="1" applyBorder="1" applyAlignment="1">
      <alignment horizontal="center"/>
    </xf>
    <xf numFmtId="1" fontId="3" fillId="0" borderId="6" xfId="2" applyNumberFormat="1" applyFont="1" applyFill="1" applyBorder="1" applyAlignment="1">
      <alignment horizontal="center"/>
    </xf>
    <xf numFmtId="1" fontId="11" fillId="0" borderId="1" xfId="0" applyNumberFormat="1" applyFont="1" applyFill="1" applyBorder="1" applyAlignment="1">
      <alignment horizontal="center"/>
    </xf>
    <xf numFmtId="164" fontId="3" fillId="0" borderId="1" xfId="2" applyNumberFormat="1" applyFont="1" applyFill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20" fillId="0" borderId="1" xfId="0" applyFont="1" applyFill="1" applyBorder="1" applyAlignment="1">
      <alignment horizontal="center" vertical="top" wrapText="1"/>
    </xf>
    <xf numFmtId="164" fontId="13" fillId="0" borderId="1" xfId="0" applyNumberFormat="1" applyFont="1" applyBorder="1" applyAlignment="1">
      <alignment horizontal="center"/>
    </xf>
    <xf numFmtId="0" fontId="13" fillId="0" borderId="4" xfId="2" applyFont="1" applyFill="1" applyBorder="1" applyAlignment="1">
      <alignment horizontal="center"/>
    </xf>
    <xf numFmtId="0" fontId="20" fillId="0" borderId="4" xfId="0" applyFont="1" applyFill="1" applyBorder="1" applyAlignment="1">
      <alignment horizontal="center" vertical="top" wrapText="1"/>
    </xf>
    <xf numFmtId="1" fontId="20" fillId="0" borderId="4" xfId="2" applyNumberFormat="1" applyFont="1" applyFill="1" applyBorder="1" applyAlignment="1">
      <alignment horizontal="center"/>
    </xf>
    <xf numFmtId="1" fontId="20" fillId="0" borderId="1" xfId="0" applyNumberFormat="1" applyFont="1" applyFill="1" applyBorder="1" applyAlignment="1">
      <alignment horizontal="center" vertical="top" wrapText="1"/>
    </xf>
    <xf numFmtId="0" fontId="13" fillId="0" borderId="1" xfId="2" applyFont="1" applyFill="1" applyBorder="1" applyAlignment="1">
      <alignment horizontal="center"/>
    </xf>
    <xf numFmtId="164" fontId="20" fillId="0" borderId="1" xfId="1" applyNumberFormat="1" applyFont="1" applyFill="1" applyBorder="1" applyAlignment="1">
      <alignment horizontal="center"/>
    </xf>
    <xf numFmtId="49" fontId="13" fillId="0" borderId="1" xfId="1" applyNumberFormat="1" applyFont="1" applyFill="1" applyBorder="1" applyAlignment="1">
      <alignment horizontal="center"/>
    </xf>
    <xf numFmtId="0" fontId="13" fillId="0" borderId="5" xfId="1" applyFont="1" applyFill="1" applyBorder="1" applyAlignment="1">
      <alignment horizontal="center"/>
    </xf>
    <xf numFmtId="1" fontId="13" fillId="0" borderId="5" xfId="2" applyNumberFormat="1" applyFont="1" applyFill="1" applyBorder="1" applyAlignment="1">
      <alignment horizontal="center"/>
    </xf>
    <xf numFmtId="1" fontId="20" fillId="0" borderId="1" xfId="0" applyNumberFormat="1" applyFont="1" applyFill="1" applyBorder="1" applyAlignment="1">
      <alignment horizontal="center"/>
    </xf>
    <xf numFmtId="1" fontId="13" fillId="0" borderId="1" xfId="1" applyNumberFormat="1" applyFont="1" applyFill="1" applyBorder="1" applyAlignment="1">
      <alignment horizontal="center"/>
    </xf>
    <xf numFmtId="164" fontId="20" fillId="0" borderId="1" xfId="0" applyNumberFormat="1" applyFont="1" applyBorder="1" applyAlignment="1">
      <alignment horizontal="center"/>
    </xf>
    <xf numFmtId="0" fontId="20" fillId="0" borderId="1" xfId="0" applyFont="1" applyFill="1" applyBorder="1" applyAlignment="1">
      <alignment vertical="top" wrapText="1"/>
    </xf>
    <xf numFmtId="0" fontId="2" fillId="0" borderId="1" xfId="0" applyFont="1" applyFill="1" applyBorder="1" applyAlignment="1">
      <alignment vertical="top" wrapText="1"/>
    </xf>
    <xf numFmtId="0" fontId="2" fillId="0" borderId="1" xfId="0" applyFont="1" applyFill="1" applyBorder="1" applyAlignment="1">
      <alignment horizontal="center" wrapText="1"/>
    </xf>
    <xf numFmtId="0" fontId="2" fillId="0" borderId="8" xfId="0" applyFont="1" applyFill="1" applyBorder="1" applyAlignment="1">
      <alignment horizontal="center" wrapText="1"/>
    </xf>
    <xf numFmtId="0" fontId="2" fillId="0" borderId="7" xfId="0" applyFont="1" applyFill="1" applyBorder="1" applyAlignment="1">
      <alignment horizontal="center" wrapText="1"/>
    </xf>
    <xf numFmtId="0" fontId="2" fillId="0" borderId="9" xfId="0" applyFont="1" applyFill="1" applyBorder="1" applyAlignment="1">
      <alignment horizontal="center" wrapText="1"/>
    </xf>
    <xf numFmtId="0" fontId="2" fillId="0" borderId="5" xfId="0" applyFont="1" applyFill="1" applyBorder="1" applyAlignment="1">
      <alignment horizontal="center" wrapText="1"/>
    </xf>
    <xf numFmtId="0" fontId="7" fillId="0" borderId="0" xfId="0" applyFont="1" applyFill="1" applyAlignment="1">
      <alignment horizontal="center"/>
    </xf>
    <xf numFmtId="0" fontId="3" fillId="0" borderId="1" xfId="0" applyFont="1" applyFill="1" applyBorder="1" applyAlignment="1">
      <alignment horizontal="center" textRotation="90" wrapText="1"/>
    </xf>
    <xf numFmtId="0" fontId="2" fillId="0" borderId="10" xfId="0" applyFont="1" applyFill="1" applyBorder="1" applyAlignment="1">
      <alignment horizontal="center" wrapText="1"/>
    </xf>
    <xf numFmtId="0" fontId="2" fillId="0" borderId="6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 textRotation="90" wrapText="1"/>
    </xf>
    <xf numFmtId="0" fontId="2" fillId="0" borderId="3" xfId="0" applyFont="1" applyFill="1" applyBorder="1" applyAlignment="1">
      <alignment horizontal="center" textRotation="90" wrapText="1"/>
    </xf>
    <xf numFmtId="1" fontId="2" fillId="0" borderId="3" xfId="0" applyNumberFormat="1" applyFont="1" applyFill="1" applyBorder="1" applyAlignment="1">
      <alignment horizontal="center" wrapText="1"/>
    </xf>
    <xf numFmtId="1" fontId="2" fillId="0" borderId="4" xfId="0" applyNumberFormat="1" applyFont="1" applyFill="1" applyBorder="1" applyAlignment="1">
      <alignment horizontal="center" wrapText="1"/>
    </xf>
    <xf numFmtId="0" fontId="3" fillId="0" borderId="3" xfId="0" applyFont="1" applyFill="1" applyBorder="1" applyAlignment="1">
      <alignment horizontal="center" textRotation="90" wrapText="1"/>
    </xf>
    <xf numFmtId="0" fontId="3" fillId="0" borderId="4" xfId="0" applyFont="1" applyFill="1" applyBorder="1" applyAlignment="1">
      <alignment horizontal="center" textRotation="90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8" xfId="0" applyFont="1" applyFill="1" applyBorder="1" applyAlignment="1">
      <alignment horizontal="center" textRotation="90" wrapText="1"/>
    </xf>
    <xf numFmtId="0" fontId="2" fillId="0" borderId="7" xfId="0" applyFont="1" applyFill="1" applyBorder="1" applyAlignment="1">
      <alignment horizontal="center" textRotation="90" wrapText="1"/>
    </xf>
    <xf numFmtId="0" fontId="2" fillId="0" borderId="9" xfId="0" applyFont="1" applyFill="1" applyBorder="1" applyAlignment="1">
      <alignment horizontal="center" textRotation="90" wrapText="1"/>
    </xf>
    <xf numFmtId="0" fontId="2" fillId="0" borderId="5" xfId="0" applyFont="1" applyFill="1" applyBorder="1" applyAlignment="1">
      <alignment horizontal="center" textRotation="90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8" xfId="0" applyFont="1" applyFill="1" applyBorder="1" applyAlignment="1">
      <alignment vertical="top" wrapText="1"/>
    </xf>
    <xf numFmtId="0" fontId="2" fillId="0" borderId="7" xfId="0" applyFont="1" applyFill="1" applyBorder="1" applyAlignment="1">
      <alignment vertical="top" wrapText="1"/>
    </xf>
    <xf numFmtId="0" fontId="2" fillId="0" borderId="9" xfId="0" applyFont="1" applyFill="1" applyBorder="1" applyAlignment="1">
      <alignment vertical="top" wrapText="1"/>
    </xf>
    <xf numFmtId="0" fontId="2" fillId="0" borderId="5" xfId="0" applyFont="1" applyFill="1" applyBorder="1" applyAlignment="1">
      <alignment vertical="top" wrapText="1"/>
    </xf>
    <xf numFmtId="1" fontId="2" fillId="0" borderId="3" xfId="2" applyNumberFormat="1" applyFont="1" applyFill="1" applyBorder="1" applyAlignment="1">
      <alignment horizontal="center"/>
    </xf>
    <xf numFmtId="1" fontId="2" fillId="0" borderId="4" xfId="2" applyNumberFormat="1" applyFont="1" applyFill="1" applyBorder="1" applyAlignment="1">
      <alignment horizontal="center"/>
    </xf>
    <xf numFmtId="49" fontId="2" fillId="0" borderId="8" xfId="0" applyNumberFormat="1" applyFont="1" applyFill="1" applyBorder="1" applyAlignment="1">
      <alignment horizontal="center" wrapText="1"/>
    </xf>
    <xf numFmtId="164" fontId="3" fillId="0" borderId="3" xfId="0" applyNumberFormat="1" applyFont="1" applyBorder="1" applyAlignment="1">
      <alignment horizontal="center"/>
    </xf>
    <xf numFmtId="164" fontId="3" fillId="0" borderId="4" xfId="0" applyNumberFormat="1" applyFont="1" applyBorder="1" applyAlignment="1">
      <alignment horizontal="center"/>
    </xf>
    <xf numFmtId="164" fontId="2" fillId="0" borderId="3" xfId="0" applyNumberFormat="1" applyFont="1" applyFill="1" applyBorder="1" applyAlignment="1">
      <alignment horizontal="center" wrapText="1"/>
    </xf>
    <xf numFmtId="164" fontId="2" fillId="0" borderId="4" xfId="0" applyNumberFormat="1" applyFont="1" applyFill="1" applyBorder="1" applyAlignment="1">
      <alignment horizontal="center" wrapText="1"/>
    </xf>
    <xf numFmtId="1" fontId="2" fillId="0" borderId="10" xfId="0" applyNumberFormat="1" applyFont="1" applyFill="1" applyBorder="1" applyAlignment="1">
      <alignment horizontal="center" wrapText="1"/>
    </xf>
    <xf numFmtId="1" fontId="2" fillId="0" borderId="6" xfId="0" applyNumberFormat="1" applyFont="1" applyFill="1" applyBorder="1" applyAlignment="1">
      <alignment horizontal="center" wrapText="1"/>
    </xf>
    <xf numFmtId="1" fontId="3" fillId="0" borderId="3" xfId="2" applyNumberFormat="1" applyFont="1" applyFill="1" applyBorder="1" applyAlignment="1">
      <alignment horizontal="center"/>
    </xf>
    <xf numFmtId="1" fontId="3" fillId="0" borderId="4" xfId="2" applyNumberFormat="1" applyFont="1" applyFill="1" applyBorder="1" applyAlignment="1">
      <alignment horizontal="center"/>
    </xf>
    <xf numFmtId="0" fontId="3" fillId="0" borderId="0" xfId="0" applyFont="1" applyFill="1" applyBorder="1" applyAlignment="1">
      <alignment horizontal="left" wrapText="1"/>
    </xf>
    <xf numFmtId="0" fontId="3" fillId="0" borderId="1" xfId="0" applyFont="1" applyBorder="1" applyAlignment="1">
      <alignment horizontal="center"/>
    </xf>
  </cellXfs>
  <cellStyles count="3">
    <cellStyle name="Обычный" xfId="0" builtinId="0"/>
    <cellStyle name="Обычный_МР" xfId="1"/>
    <cellStyle name="Стиль 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72"/>
  <sheetViews>
    <sheetView tabSelected="1" zoomScale="70" zoomScaleNormal="70" workbookViewId="0">
      <selection activeCell="AD8" sqref="AD8"/>
    </sheetView>
  </sheetViews>
  <sheetFormatPr defaultRowHeight="12.75" x14ac:dyDescent="0.2"/>
  <cols>
    <col min="1" max="1" width="4.7109375" style="4" customWidth="1"/>
    <col min="2" max="2" width="8.85546875" style="4" customWidth="1"/>
    <col min="3" max="3" width="8.5703125" style="4" customWidth="1"/>
    <col min="4" max="4" width="6.7109375" style="45" customWidth="1"/>
    <col min="5" max="6" width="4.7109375" style="45" customWidth="1"/>
    <col min="7" max="7" width="6.5703125" style="45" customWidth="1"/>
    <col min="8" max="9" width="5.85546875" style="45" bestFit="1" customWidth="1"/>
    <col min="10" max="10" width="7" style="45" customWidth="1"/>
    <col min="11" max="11" width="5" style="45" customWidth="1"/>
    <col min="12" max="12" width="4.42578125" style="45" customWidth="1"/>
    <col min="13" max="13" width="6.7109375" style="45" customWidth="1"/>
    <col min="14" max="15" width="4.7109375" style="45" customWidth="1"/>
    <col min="16" max="16" width="6.7109375" style="45" customWidth="1"/>
    <col min="17" max="18" width="5.42578125" style="45" customWidth="1"/>
    <col min="19" max="19" width="6.85546875" style="45" customWidth="1"/>
    <col min="20" max="20" width="5.140625" style="45" customWidth="1"/>
    <col min="21" max="21" width="4.7109375" style="45" customWidth="1"/>
    <col min="22" max="22" width="8.140625" style="45" customWidth="1"/>
    <col min="23" max="23" width="4.7109375" style="45" customWidth="1"/>
    <col min="24" max="24" width="5" style="45" customWidth="1"/>
    <col min="25" max="25" width="8" style="45" customWidth="1"/>
    <col min="26" max="26" width="5" style="45" customWidth="1"/>
    <col min="27" max="27" width="5.140625" style="45" customWidth="1"/>
    <col min="28" max="28" width="7.85546875" style="45" customWidth="1"/>
    <col min="29" max="29" width="5" style="45" customWidth="1"/>
    <col min="30" max="30" width="4.7109375" style="45" customWidth="1"/>
    <col min="31" max="31" width="8.7109375" style="45" customWidth="1"/>
    <col min="32" max="32" width="4.5703125" style="45" customWidth="1"/>
    <col min="33" max="33" width="4.7109375" style="45" customWidth="1"/>
    <col min="34" max="34" width="6.28515625" style="45" customWidth="1"/>
    <col min="35" max="36" width="5.7109375" style="45" customWidth="1"/>
    <col min="37" max="37" width="8.85546875" style="4" customWidth="1"/>
  </cols>
  <sheetData>
    <row r="1" spans="1:36" ht="18.75" x14ac:dyDescent="0.3">
      <c r="K1" s="58" t="s">
        <v>41</v>
      </c>
      <c r="N1" s="59"/>
      <c r="AG1" s="95"/>
      <c r="AH1" s="95"/>
      <c r="AI1" s="95"/>
      <c r="AJ1" s="95"/>
    </row>
    <row r="2" spans="1:36" ht="13.15" customHeight="1" x14ac:dyDescent="0.2">
      <c r="A2" s="2"/>
      <c r="B2" s="2"/>
      <c r="C2" s="2"/>
      <c r="D2" s="46"/>
      <c r="E2" s="46"/>
      <c r="F2" s="46"/>
      <c r="G2" s="46"/>
      <c r="H2" s="46"/>
      <c r="I2" s="46"/>
      <c r="J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5"/>
      <c r="AJ2" s="5"/>
    </row>
    <row r="3" spans="1:36" ht="29.45" customHeight="1" x14ac:dyDescent="0.2">
      <c r="A3" s="105" t="s">
        <v>31</v>
      </c>
      <c r="B3" s="106"/>
      <c r="C3" s="107"/>
      <c r="D3" s="99" t="s">
        <v>98</v>
      </c>
      <c r="E3" s="90" t="s">
        <v>0</v>
      </c>
      <c r="F3" s="90"/>
      <c r="G3" s="99" t="s">
        <v>101</v>
      </c>
      <c r="H3" s="90" t="s">
        <v>0</v>
      </c>
      <c r="I3" s="90"/>
      <c r="J3" s="99" t="s">
        <v>39</v>
      </c>
      <c r="K3" s="90" t="s">
        <v>0</v>
      </c>
      <c r="L3" s="90"/>
      <c r="M3" s="99" t="s">
        <v>29</v>
      </c>
      <c r="N3" s="90" t="s">
        <v>0</v>
      </c>
      <c r="O3" s="90"/>
      <c r="P3" s="96" t="s">
        <v>38</v>
      </c>
      <c r="Q3" s="90" t="s">
        <v>0</v>
      </c>
      <c r="R3" s="90"/>
      <c r="S3" s="103" t="s">
        <v>35</v>
      </c>
      <c r="T3" s="97" t="s">
        <v>0</v>
      </c>
      <c r="U3" s="98"/>
      <c r="V3" s="99" t="s">
        <v>34</v>
      </c>
      <c r="W3" s="90" t="s">
        <v>0</v>
      </c>
      <c r="X3" s="90"/>
      <c r="Y3" s="96" t="s">
        <v>1</v>
      </c>
      <c r="Z3" s="90" t="s">
        <v>0</v>
      </c>
      <c r="AA3" s="90"/>
      <c r="AB3" s="99" t="s">
        <v>32</v>
      </c>
      <c r="AC3" s="90" t="s">
        <v>0</v>
      </c>
      <c r="AD3" s="90"/>
      <c r="AE3" s="99" t="s">
        <v>33</v>
      </c>
      <c r="AF3" s="90" t="s">
        <v>0</v>
      </c>
      <c r="AG3" s="90"/>
      <c r="AH3" s="96" t="s">
        <v>36</v>
      </c>
      <c r="AI3" s="97" t="s">
        <v>0</v>
      </c>
      <c r="AJ3" s="98"/>
    </row>
    <row r="4" spans="1:36" ht="173.45" customHeight="1" x14ac:dyDescent="0.2">
      <c r="A4" s="105"/>
      <c r="B4" s="108"/>
      <c r="C4" s="109"/>
      <c r="D4" s="99"/>
      <c r="E4" s="43" t="s">
        <v>100</v>
      </c>
      <c r="F4" s="43" t="s">
        <v>99</v>
      </c>
      <c r="G4" s="99"/>
      <c r="H4" s="43" t="s">
        <v>100</v>
      </c>
      <c r="I4" s="43" t="s">
        <v>99</v>
      </c>
      <c r="J4" s="99"/>
      <c r="K4" s="34" t="s">
        <v>83</v>
      </c>
      <c r="L4" s="34" t="s">
        <v>82</v>
      </c>
      <c r="M4" s="99"/>
      <c r="N4" s="34" t="s">
        <v>83</v>
      </c>
      <c r="O4" s="34" t="s">
        <v>82</v>
      </c>
      <c r="P4" s="96"/>
      <c r="Q4" s="34" t="s">
        <v>83</v>
      </c>
      <c r="R4" s="34" t="s">
        <v>82</v>
      </c>
      <c r="S4" s="104"/>
      <c r="T4" s="34" t="s">
        <v>83</v>
      </c>
      <c r="U4" s="34" t="s">
        <v>82</v>
      </c>
      <c r="V4" s="99"/>
      <c r="W4" s="34" t="s">
        <v>83</v>
      </c>
      <c r="X4" s="34" t="s">
        <v>82</v>
      </c>
      <c r="Y4" s="96"/>
      <c r="Z4" s="34" t="s">
        <v>83</v>
      </c>
      <c r="AA4" s="34" t="s">
        <v>82</v>
      </c>
      <c r="AB4" s="99"/>
      <c r="AC4" s="34" t="s">
        <v>83</v>
      </c>
      <c r="AD4" s="34" t="s">
        <v>82</v>
      </c>
      <c r="AE4" s="100"/>
      <c r="AF4" s="34" t="s">
        <v>83</v>
      </c>
      <c r="AG4" s="34" t="s">
        <v>82</v>
      </c>
      <c r="AH4" s="96"/>
      <c r="AI4" s="34" t="s">
        <v>83</v>
      </c>
      <c r="AJ4" s="34" t="s">
        <v>82</v>
      </c>
    </row>
    <row r="5" spans="1:36" ht="24" customHeight="1" x14ac:dyDescent="0.25">
      <c r="A5" s="74">
        <v>1</v>
      </c>
      <c r="B5" s="88" t="s">
        <v>2</v>
      </c>
      <c r="C5" s="88"/>
      <c r="D5" s="75">
        <v>26.828700000000001</v>
      </c>
      <c r="E5" s="76">
        <v>26</v>
      </c>
      <c r="F5" s="76">
        <v>23</v>
      </c>
      <c r="G5" s="75">
        <v>12.5</v>
      </c>
      <c r="H5" s="77">
        <v>27</v>
      </c>
      <c r="I5" s="77">
        <v>26</v>
      </c>
      <c r="J5" s="78">
        <v>1507.0171537484116</v>
      </c>
      <c r="K5" s="76">
        <f>RANK(J5,$J$5:$J$31)</f>
        <v>24</v>
      </c>
      <c r="L5" s="76">
        <v>23</v>
      </c>
      <c r="M5" s="79">
        <v>8956.3831003811938</v>
      </c>
      <c r="N5" s="80">
        <f>RANK(M5,$M$5:$M$31)</f>
        <v>20</v>
      </c>
      <c r="O5" s="80">
        <v>21</v>
      </c>
      <c r="P5" s="81">
        <v>-5.5</v>
      </c>
      <c r="Q5" s="82">
        <v>21</v>
      </c>
      <c r="R5" s="82">
        <v>24</v>
      </c>
      <c r="S5" s="75">
        <v>165.3</v>
      </c>
      <c r="T5" s="83">
        <f>RANK(S5,$S$5:$S$31)</f>
        <v>2</v>
      </c>
      <c r="U5" s="83">
        <v>3</v>
      </c>
      <c r="V5" s="84">
        <v>95281.846728337448</v>
      </c>
      <c r="W5" s="83">
        <f>RANK(V5,V$5:V$31)</f>
        <v>7</v>
      </c>
      <c r="X5" s="83">
        <v>8</v>
      </c>
      <c r="Y5" s="84">
        <v>17498.900000000001</v>
      </c>
      <c r="Z5" s="83">
        <v>18</v>
      </c>
      <c r="AA5" s="83">
        <v>24</v>
      </c>
      <c r="AB5" s="85">
        <v>4067.3</v>
      </c>
      <c r="AC5" s="83">
        <v>20</v>
      </c>
      <c r="AD5" s="83">
        <v>10</v>
      </c>
      <c r="AE5" s="85">
        <v>25347.599999999999</v>
      </c>
      <c r="AF5" s="80">
        <v>11</v>
      </c>
      <c r="AG5" s="86">
        <v>10</v>
      </c>
      <c r="AH5" s="87">
        <v>2.2999999999999998</v>
      </c>
      <c r="AI5" s="83" t="s">
        <v>89</v>
      </c>
      <c r="AJ5" s="83" t="s">
        <v>94</v>
      </c>
    </row>
    <row r="6" spans="1:36" ht="15" x14ac:dyDescent="0.25">
      <c r="A6" s="1">
        <v>2</v>
      </c>
      <c r="B6" s="89" t="s">
        <v>3</v>
      </c>
      <c r="C6" s="89"/>
      <c r="D6" s="51">
        <v>50.767099999999999</v>
      </c>
      <c r="E6" s="47">
        <v>15</v>
      </c>
      <c r="F6" s="47">
        <v>13</v>
      </c>
      <c r="G6" s="51">
        <v>16.899999999999999</v>
      </c>
      <c r="H6" s="40">
        <v>14</v>
      </c>
      <c r="I6" s="40">
        <v>8</v>
      </c>
      <c r="J6" s="52">
        <v>2466.5265822784809</v>
      </c>
      <c r="K6" s="47">
        <f t="shared" ref="K6:K31" si="0">RANK(J6,$J$5:$J$31)</f>
        <v>13</v>
      </c>
      <c r="L6" s="60">
        <v>12</v>
      </c>
      <c r="M6" s="57">
        <v>17394.534177215188</v>
      </c>
      <c r="N6" s="60">
        <f t="shared" ref="N6:N31" si="1">RANK(M6,$M$5:$M$31)</f>
        <v>4</v>
      </c>
      <c r="O6" s="60">
        <v>5</v>
      </c>
      <c r="P6" s="61">
        <v>-2.7</v>
      </c>
      <c r="Q6" s="35">
        <v>15</v>
      </c>
      <c r="R6" s="35">
        <v>18</v>
      </c>
      <c r="S6" s="51">
        <v>82.8</v>
      </c>
      <c r="T6" s="41">
        <f t="shared" ref="T6:T31" si="2">RANK(S6,$S$5:$S$31)</f>
        <v>26</v>
      </c>
      <c r="U6" s="41">
        <v>1</v>
      </c>
      <c r="V6" s="42">
        <v>36382.448194414006</v>
      </c>
      <c r="W6" s="41">
        <f t="shared" ref="W6:W31" si="3">RANK(V6,V$5:V$31)</f>
        <v>15</v>
      </c>
      <c r="X6" s="41">
        <v>9</v>
      </c>
      <c r="Y6" s="42">
        <v>20267.900000000001</v>
      </c>
      <c r="Z6" s="41">
        <v>8</v>
      </c>
      <c r="AA6" s="41">
        <v>7</v>
      </c>
      <c r="AB6" s="62">
        <v>5283.4</v>
      </c>
      <c r="AC6" s="41">
        <v>13</v>
      </c>
      <c r="AD6" s="41">
        <v>17</v>
      </c>
      <c r="AE6" s="62">
        <v>29464.9</v>
      </c>
      <c r="AF6" s="60">
        <v>5</v>
      </c>
      <c r="AG6" s="44">
        <v>12</v>
      </c>
      <c r="AH6" s="63">
        <v>1.1000000000000001</v>
      </c>
      <c r="AI6" s="41" t="s">
        <v>90</v>
      </c>
      <c r="AJ6" s="41" t="s">
        <v>95</v>
      </c>
    </row>
    <row r="7" spans="1:36" ht="15" x14ac:dyDescent="0.25">
      <c r="A7" s="1">
        <v>3</v>
      </c>
      <c r="B7" s="89" t="s">
        <v>4</v>
      </c>
      <c r="C7" s="89"/>
      <c r="D7" s="51">
        <v>34.893999999999998</v>
      </c>
      <c r="E7" s="47">
        <v>24</v>
      </c>
      <c r="F7" s="47">
        <v>26</v>
      </c>
      <c r="G7" s="51">
        <v>19</v>
      </c>
      <c r="H7" s="40">
        <v>5</v>
      </c>
      <c r="I7" s="40">
        <v>14</v>
      </c>
      <c r="J7" s="52">
        <v>10466.737547892721</v>
      </c>
      <c r="K7" s="47">
        <f t="shared" si="0"/>
        <v>3</v>
      </c>
      <c r="L7" s="60">
        <v>2</v>
      </c>
      <c r="M7" s="57">
        <v>24684.867816091952</v>
      </c>
      <c r="N7" s="60">
        <f t="shared" si="1"/>
        <v>1</v>
      </c>
      <c r="O7" s="60">
        <v>4</v>
      </c>
      <c r="P7" s="61">
        <v>-7.1</v>
      </c>
      <c r="Q7" s="35">
        <v>27</v>
      </c>
      <c r="R7" s="35">
        <v>21</v>
      </c>
      <c r="S7" s="51">
        <v>127.6</v>
      </c>
      <c r="T7" s="41">
        <f t="shared" si="2"/>
        <v>5</v>
      </c>
      <c r="U7" s="41">
        <v>26</v>
      </c>
      <c r="V7" s="42">
        <v>43669.206665717131</v>
      </c>
      <c r="W7" s="41">
        <f t="shared" si="3"/>
        <v>12</v>
      </c>
      <c r="X7" s="41">
        <v>24</v>
      </c>
      <c r="Y7" s="42">
        <v>20215.2</v>
      </c>
      <c r="Z7" s="41">
        <v>9</v>
      </c>
      <c r="AA7" s="41">
        <v>11</v>
      </c>
      <c r="AB7" s="62">
        <v>6006.8</v>
      </c>
      <c r="AC7" s="41">
        <v>9</v>
      </c>
      <c r="AD7" s="41">
        <v>15</v>
      </c>
      <c r="AE7" s="62">
        <v>31792.9</v>
      </c>
      <c r="AF7" s="60">
        <v>4</v>
      </c>
      <c r="AG7" s="44">
        <v>11</v>
      </c>
      <c r="AH7" s="63">
        <v>2.4</v>
      </c>
      <c r="AI7" s="41">
        <v>21</v>
      </c>
      <c r="AJ7" s="41" t="s">
        <v>96</v>
      </c>
    </row>
    <row r="8" spans="1:36" ht="15" x14ac:dyDescent="0.25">
      <c r="A8" s="1">
        <v>4</v>
      </c>
      <c r="B8" s="89" t="s">
        <v>5</v>
      </c>
      <c r="C8" s="89"/>
      <c r="D8" s="51">
        <v>105.85039999999999</v>
      </c>
      <c r="E8" s="47">
        <v>3</v>
      </c>
      <c r="F8" s="47">
        <v>1</v>
      </c>
      <c r="G8" s="51">
        <v>16.3</v>
      </c>
      <c r="H8" s="40">
        <v>19</v>
      </c>
      <c r="I8" s="40">
        <v>2</v>
      </c>
      <c r="J8" s="52">
        <v>1583.8503401360545</v>
      </c>
      <c r="K8" s="47">
        <f t="shared" si="0"/>
        <v>21</v>
      </c>
      <c r="L8" s="60">
        <v>25</v>
      </c>
      <c r="M8" s="57">
        <v>7109.8353741496594</v>
      </c>
      <c r="N8" s="60">
        <f t="shared" si="1"/>
        <v>23</v>
      </c>
      <c r="O8" s="60">
        <v>23</v>
      </c>
      <c r="P8" s="61">
        <v>-2.2999999999999998</v>
      </c>
      <c r="Q8" s="35" t="s">
        <v>84</v>
      </c>
      <c r="R8" s="35">
        <v>6</v>
      </c>
      <c r="S8" s="51">
        <v>94.3</v>
      </c>
      <c r="T8" s="41">
        <f t="shared" si="2"/>
        <v>22</v>
      </c>
      <c r="U8" s="41">
        <v>11</v>
      </c>
      <c r="V8" s="42">
        <v>100998.48591904715</v>
      </c>
      <c r="W8" s="41">
        <f t="shared" si="3"/>
        <v>5</v>
      </c>
      <c r="X8" s="41">
        <v>4</v>
      </c>
      <c r="Y8" s="42">
        <v>19310.400000000001</v>
      </c>
      <c r="Z8" s="41">
        <v>11</v>
      </c>
      <c r="AA8" s="41">
        <v>9</v>
      </c>
      <c r="AB8" s="62">
        <v>5867.8</v>
      </c>
      <c r="AC8" s="41">
        <v>10</v>
      </c>
      <c r="AD8" s="41">
        <v>7</v>
      </c>
      <c r="AE8" s="62">
        <v>28208.3</v>
      </c>
      <c r="AF8" s="60">
        <v>7</v>
      </c>
      <c r="AG8" s="44">
        <v>6</v>
      </c>
      <c r="AH8" s="63">
        <v>3.6</v>
      </c>
      <c r="AI8" s="41">
        <v>26</v>
      </c>
      <c r="AJ8" s="41">
        <v>26</v>
      </c>
    </row>
    <row r="9" spans="1:36" ht="15" x14ac:dyDescent="0.25">
      <c r="A9" s="1">
        <v>5</v>
      </c>
      <c r="B9" s="89" t="s">
        <v>6</v>
      </c>
      <c r="C9" s="89"/>
      <c r="D9" s="51">
        <v>100.62779999999999</v>
      </c>
      <c r="E9" s="47">
        <v>5</v>
      </c>
      <c r="F9" s="47">
        <v>2</v>
      </c>
      <c r="G9" s="51">
        <v>15.8</v>
      </c>
      <c r="H9" s="40">
        <v>22</v>
      </c>
      <c r="I9" s="40" t="s">
        <v>102</v>
      </c>
      <c r="J9" s="52">
        <v>2307.6250505050507</v>
      </c>
      <c r="K9" s="47">
        <f t="shared" si="0"/>
        <v>15</v>
      </c>
      <c r="L9" s="60">
        <v>16</v>
      </c>
      <c r="M9" s="57">
        <v>9907.3389898989881</v>
      </c>
      <c r="N9" s="60">
        <f t="shared" si="1"/>
        <v>17</v>
      </c>
      <c r="O9" s="60">
        <v>19</v>
      </c>
      <c r="P9" s="61">
        <v>0.5</v>
      </c>
      <c r="Q9" s="35">
        <v>2</v>
      </c>
      <c r="R9" s="35">
        <v>1</v>
      </c>
      <c r="S9" s="51">
        <v>106.1</v>
      </c>
      <c r="T9" s="41">
        <f t="shared" si="2"/>
        <v>14</v>
      </c>
      <c r="U9" s="41">
        <v>13</v>
      </c>
      <c r="V9" s="42">
        <v>126747.36842105263</v>
      </c>
      <c r="W9" s="41">
        <f t="shared" si="3"/>
        <v>2</v>
      </c>
      <c r="X9" s="41">
        <v>7</v>
      </c>
      <c r="Y9" s="42">
        <v>17935.400000000001</v>
      </c>
      <c r="Z9" s="41">
        <v>15</v>
      </c>
      <c r="AA9" s="41">
        <v>15</v>
      </c>
      <c r="AB9" s="62">
        <v>6251.3</v>
      </c>
      <c r="AC9" s="41">
        <v>8</v>
      </c>
      <c r="AD9" s="41">
        <v>4</v>
      </c>
      <c r="AE9" s="62">
        <v>35788.1</v>
      </c>
      <c r="AF9" s="60">
        <v>1</v>
      </c>
      <c r="AG9" s="44">
        <v>5</v>
      </c>
      <c r="AH9" s="63">
        <v>2.8</v>
      </c>
      <c r="AI9" s="41">
        <v>25</v>
      </c>
      <c r="AJ9" s="41">
        <v>27</v>
      </c>
    </row>
    <row r="10" spans="1:36" ht="15" x14ac:dyDescent="0.25">
      <c r="A10" s="1">
        <v>6</v>
      </c>
      <c r="B10" s="89" t="s">
        <v>7</v>
      </c>
      <c r="C10" s="89"/>
      <c r="D10" s="51">
        <v>41.733400000000003</v>
      </c>
      <c r="E10" s="47">
        <v>21</v>
      </c>
      <c r="F10" s="47">
        <v>22</v>
      </c>
      <c r="G10" s="51">
        <v>13.5</v>
      </c>
      <c r="H10" s="40">
        <v>26</v>
      </c>
      <c r="I10" s="40">
        <v>27</v>
      </c>
      <c r="J10" s="52">
        <v>2259.8510484454082</v>
      </c>
      <c r="K10" s="47">
        <f t="shared" si="0"/>
        <v>16</v>
      </c>
      <c r="L10" s="60">
        <v>13</v>
      </c>
      <c r="M10" s="57">
        <v>9103.6138828633375</v>
      </c>
      <c r="N10" s="60">
        <f t="shared" si="1"/>
        <v>19</v>
      </c>
      <c r="O10" s="60">
        <v>20</v>
      </c>
      <c r="P10" s="61">
        <v>-4.3</v>
      </c>
      <c r="Q10" s="35">
        <v>19</v>
      </c>
      <c r="R10" s="35">
        <v>22</v>
      </c>
      <c r="S10" s="51">
        <v>113.8</v>
      </c>
      <c r="T10" s="41">
        <f t="shared" si="2"/>
        <v>9</v>
      </c>
      <c r="U10" s="41">
        <v>12</v>
      </c>
      <c r="V10" s="42">
        <v>24826.88424609552</v>
      </c>
      <c r="W10" s="41">
        <f t="shared" si="3"/>
        <v>19</v>
      </c>
      <c r="X10" s="41">
        <v>12</v>
      </c>
      <c r="Y10" s="42">
        <v>16554</v>
      </c>
      <c r="Z10" s="41">
        <v>24</v>
      </c>
      <c r="AA10" s="41">
        <v>25</v>
      </c>
      <c r="AB10" s="62">
        <v>3741.9</v>
      </c>
      <c r="AC10" s="41">
        <v>24</v>
      </c>
      <c r="AD10" s="41">
        <v>25</v>
      </c>
      <c r="AE10" s="62">
        <v>20391.099999999999</v>
      </c>
      <c r="AF10" s="60">
        <v>20</v>
      </c>
      <c r="AG10" s="44">
        <v>27</v>
      </c>
      <c r="AH10" s="63">
        <v>2.2000000000000002</v>
      </c>
      <c r="AI10" s="41">
        <v>17</v>
      </c>
      <c r="AJ10" s="41" t="s">
        <v>96</v>
      </c>
    </row>
    <row r="11" spans="1:36" ht="15" x14ac:dyDescent="0.25">
      <c r="A11" s="1">
        <v>7</v>
      </c>
      <c r="B11" s="89" t="s">
        <v>8</v>
      </c>
      <c r="C11" s="89"/>
      <c r="D11" s="51">
        <v>34.757599999999996</v>
      </c>
      <c r="E11" s="47">
        <v>25</v>
      </c>
      <c r="F11" s="47">
        <v>21</v>
      </c>
      <c r="G11" s="51">
        <v>17.100000000000001</v>
      </c>
      <c r="H11" s="40">
        <v>13</v>
      </c>
      <c r="I11" s="40">
        <v>7</v>
      </c>
      <c r="J11" s="52">
        <v>4726.7585266030019</v>
      </c>
      <c r="K11" s="47">
        <f t="shared" si="0"/>
        <v>9</v>
      </c>
      <c r="L11" s="60">
        <v>8</v>
      </c>
      <c r="M11" s="57">
        <v>10800.557298772168</v>
      </c>
      <c r="N11" s="60">
        <f t="shared" si="1"/>
        <v>14</v>
      </c>
      <c r="O11" s="60">
        <v>15</v>
      </c>
      <c r="P11" s="61">
        <v>0</v>
      </c>
      <c r="Q11" s="35">
        <v>3</v>
      </c>
      <c r="R11" s="35">
        <v>2</v>
      </c>
      <c r="S11" s="51">
        <v>92</v>
      </c>
      <c r="T11" s="41">
        <f t="shared" si="2"/>
        <v>23</v>
      </c>
      <c r="U11" s="41">
        <v>6</v>
      </c>
      <c r="V11" s="42">
        <v>118401.12293919201</v>
      </c>
      <c r="W11" s="41">
        <f t="shared" si="3"/>
        <v>4</v>
      </c>
      <c r="X11" s="41">
        <v>10</v>
      </c>
      <c r="Y11" s="42">
        <v>24071.5</v>
      </c>
      <c r="Z11" s="41">
        <v>2</v>
      </c>
      <c r="AA11" s="41">
        <v>3</v>
      </c>
      <c r="AB11" s="62">
        <v>7873.6</v>
      </c>
      <c r="AC11" s="41">
        <v>2</v>
      </c>
      <c r="AD11" s="41">
        <v>3</v>
      </c>
      <c r="AE11" s="62">
        <v>16091.4</v>
      </c>
      <c r="AF11" s="60">
        <v>26</v>
      </c>
      <c r="AG11" s="44">
        <v>26</v>
      </c>
      <c r="AH11" s="63">
        <v>0.4</v>
      </c>
      <c r="AI11" s="41">
        <v>1</v>
      </c>
      <c r="AJ11" s="41">
        <v>1</v>
      </c>
    </row>
    <row r="12" spans="1:36" ht="15" x14ac:dyDescent="0.25">
      <c r="A12" s="1">
        <v>8</v>
      </c>
      <c r="B12" s="89" t="s">
        <v>9</v>
      </c>
      <c r="C12" s="89"/>
      <c r="D12" s="51">
        <v>51.245100000000001</v>
      </c>
      <c r="E12" s="47">
        <v>14</v>
      </c>
      <c r="F12" s="47">
        <v>12</v>
      </c>
      <c r="G12" s="51">
        <v>18.7</v>
      </c>
      <c r="H12" s="40">
        <v>8</v>
      </c>
      <c r="I12" s="40" t="s">
        <v>103</v>
      </c>
      <c r="J12" s="52">
        <v>1287.3788049605412</v>
      </c>
      <c r="K12" s="47">
        <f t="shared" si="0"/>
        <v>27</v>
      </c>
      <c r="L12" s="60">
        <v>27</v>
      </c>
      <c r="M12" s="57">
        <v>7356.4160090191663</v>
      </c>
      <c r="N12" s="60">
        <f t="shared" si="1"/>
        <v>22</v>
      </c>
      <c r="O12" s="60">
        <v>22</v>
      </c>
      <c r="P12" s="61">
        <v>-4.9000000000000004</v>
      </c>
      <c r="Q12" s="35">
        <v>20</v>
      </c>
      <c r="R12" s="35">
        <v>15</v>
      </c>
      <c r="S12" s="51">
        <v>87.1</v>
      </c>
      <c r="T12" s="41">
        <f t="shared" si="2"/>
        <v>25</v>
      </c>
      <c r="U12" s="41">
        <v>25</v>
      </c>
      <c r="V12" s="42">
        <v>22821.730382293761</v>
      </c>
      <c r="W12" s="41">
        <f t="shared" si="3"/>
        <v>20</v>
      </c>
      <c r="X12" s="41">
        <v>27</v>
      </c>
      <c r="Y12" s="42">
        <v>20587</v>
      </c>
      <c r="Z12" s="41">
        <v>6</v>
      </c>
      <c r="AA12" s="41">
        <v>8</v>
      </c>
      <c r="AB12" s="62">
        <v>4007.6</v>
      </c>
      <c r="AC12" s="41">
        <v>22</v>
      </c>
      <c r="AD12" s="41">
        <v>23</v>
      </c>
      <c r="AE12" s="62">
        <v>18857.8</v>
      </c>
      <c r="AF12" s="60">
        <v>21</v>
      </c>
      <c r="AG12" s="44">
        <v>17</v>
      </c>
      <c r="AH12" s="63">
        <v>1.7</v>
      </c>
      <c r="AI12" s="41" t="s">
        <v>91</v>
      </c>
      <c r="AJ12" s="41">
        <v>11</v>
      </c>
    </row>
    <row r="13" spans="1:36" ht="15" x14ac:dyDescent="0.25">
      <c r="A13" s="1">
        <v>9</v>
      </c>
      <c r="B13" s="89" t="s">
        <v>10</v>
      </c>
      <c r="C13" s="89"/>
      <c r="D13" s="51">
        <v>40.358499999999999</v>
      </c>
      <c r="E13" s="47">
        <v>22</v>
      </c>
      <c r="F13" s="47">
        <v>17</v>
      </c>
      <c r="G13" s="51">
        <v>14.8</v>
      </c>
      <c r="H13" s="40">
        <v>24</v>
      </c>
      <c r="I13" s="40" t="s">
        <v>103</v>
      </c>
      <c r="J13" s="52">
        <v>2355.8517840805125</v>
      </c>
      <c r="K13" s="47">
        <f t="shared" si="0"/>
        <v>14</v>
      </c>
      <c r="L13" s="60">
        <v>17</v>
      </c>
      <c r="M13" s="57">
        <v>21124.557182067707</v>
      </c>
      <c r="N13" s="60">
        <f t="shared" si="1"/>
        <v>3</v>
      </c>
      <c r="O13" s="60">
        <v>3</v>
      </c>
      <c r="P13" s="61">
        <v>-1.8</v>
      </c>
      <c r="Q13" s="35">
        <v>9</v>
      </c>
      <c r="R13" s="35" t="s">
        <v>87</v>
      </c>
      <c r="S13" s="51">
        <v>97.3</v>
      </c>
      <c r="T13" s="41">
        <f t="shared" si="2"/>
        <v>18</v>
      </c>
      <c r="U13" s="41">
        <v>18</v>
      </c>
      <c r="V13" s="42">
        <v>4173.3149931224216</v>
      </c>
      <c r="W13" s="41">
        <f t="shared" si="3"/>
        <v>26</v>
      </c>
      <c r="X13" s="41">
        <v>14</v>
      </c>
      <c r="Y13" s="42">
        <v>15907</v>
      </c>
      <c r="Z13" s="41">
        <v>26</v>
      </c>
      <c r="AA13" s="41">
        <v>26</v>
      </c>
      <c r="AB13" s="62">
        <v>4817.7</v>
      </c>
      <c r="AC13" s="41">
        <v>16</v>
      </c>
      <c r="AD13" s="41">
        <v>18</v>
      </c>
      <c r="AE13" s="62">
        <v>33166.5</v>
      </c>
      <c r="AF13" s="60">
        <v>3</v>
      </c>
      <c r="AG13" s="44">
        <v>1</v>
      </c>
      <c r="AH13" s="63">
        <v>2.6</v>
      </c>
      <c r="AI13" s="41" t="s">
        <v>85</v>
      </c>
      <c r="AJ13" s="41">
        <v>25</v>
      </c>
    </row>
    <row r="14" spans="1:36" ht="15" x14ac:dyDescent="0.25">
      <c r="A14" s="1">
        <v>10</v>
      </c>
      <c r="B14" s="89" t="s">
        <v>11</v>
      </c>
      <c r="C14" s="89"/>
      <c r="D14" s="51">
        <v>10.5503</v>
      </c>
      <c r="E14" s="47">
        <v>27</v>
      </c>
      <c r="F14" s="47">
        <v>27</v>
      </c>
      <c r="G14" s="51">
        <v>16.100000000000001</v>
      </c>
      <c r="H14" s="40">
        <v>21</v>
      </c>
      <c r="I14" s="40" t="s">
        <v>104</v>
      </c>
      <c r="J14" s="52">
        <v>1467.4929577464789</v>
      </c>
      <c r="K14" s="47">
        <f t="shared" si="0"/>
        <v>25</v>
      </c>
      <c r="L14" s="60">
        <v>22</v>
      </c>
      <c r="M14" s="57">
        <v>10631.394366197183</v>
      </c>
      <c r="N14" s="60">
        <f t="shared" si="1"/>
        <v>15</v>
      </c>
      <c r="O14" s="60">
        <v>17</v>
      </c>
      <c r="P14" s="61">
        <v>-3.4</v>
      </c>
      <c r="Q14" s="35">
        <v>17</v>
      </c>
      <c r="R14" s="35">
        <v>17</v>
      </c>
      <c r="S14" s="51">
        <v>109</v>
      </c>
      <c r="T14" s="41">
        <f t="shared" si="2"/>
        <v>13</v>
      </c>
      <c r="U14" s="41">
        <v>22</v>
      </c>
      <c r="V14" s="42">
        <v>13487.280898876405</v>
      </c>
      <c r="W14" s="41">
        <f t="shared" si="3"/>
        <v>21</v>
      </c>
      <c r="X14" s="41">
        <v>16</v>
      </c>
      <c r="Y14" s="42">
        <v>17290.5</v>
      </c>
      <c r="Z14" s="41">
        <v>21</v>
      </c>
      <c r="AA14" s="41">
        <v>16</v>
      </c>
      <c r="AB14" s="62">
        <v>3695.4</v>
      </c>
      <c r="AC14" s="41">
        <v>25</v>
      </c>
      <c r="AD14" s="41">
        <v>6</v>
      </c>
      <c r="AE14" s="62">
        <v>23974</v>
      </c>
      <c r="AF14" s="60">
        <v>13</v>
      </c>
      <c r="AG14" s="44">
        <v>8</v>
      </c>
      <c r="AH14" s="63">
        <v>2.1</v>
      </c>
      <c r="AI14" s="41" t="s">
        <v>92</v>
      </c>
      <c r="AJ14" s="41">
        <v>14</v>
      </c>
    </row>
    <row r="15" spans="1:36" ht="15" x14ac:dyDescent="0.25">
      <c r="A15" s="1">
        <v>11</v>
      </c>
      <c r="B15" s="89" t="s">
        <v>12</v>
      </c>
      <c r="C15" s="89"/>
      <c r="D15" s="51">
        <v>52.243099999999998</v>
      </c>
      <c r="E15" s="47">
        <v>12</v>
      </c>
      <c r="F15" s="47">
        <v>14</v>
      </c>
      <c r="G15" s="51">
        <v>16.5</v>
      </c>
      <c r="H15" s="40" t="s">
        <v>105</v>
      </c>
      <c r="I15" s="40" t="s">
        <v>105</v>
      </c>
      <c r="J15" s="52">
        <v>9075.5119887165001</v>
      </c>
      <c r="K15" s="47">
        <f t="shared" si="0"/>
        <v>5</v>
      </c>
      <c r="L15" s="60">
        <v>4</v>
      </c>
      <c r="M15" s="57">
        <v>9589.7009873060633</v>
      </c>
      <c r="N15" s="60">
        <f t="shared" si="1"/>
        <v>18</v>
      </c>
      <c r="O15" s="60">
        <v>18</v>
      </c>
      <c r="P15" s="61">
        <v>-2.5</v>
      </c>
      <c r="Q15" s="35">
        <v>14</v>
      </c>
      <c r="R15" s="35">
        <v>14</v>
      </c>
      <c r="S15" s="51">
        <v>121.4</v>
      </c>
      <c r="T15" s="41">
        <f t="shared" si="2"/>
        <v>8</v>
      </c>
      <c r="U15" s="41">
        <v>17</v>
      </c>
      <c r="V15" s="42">
        <v>77636.736442649039</v>
      </c>
      <c r="W15" s="41">
        <f t="shared" si="3"/>
        <v>8</v>
      </c>
      <c r="X15" s="41">
        <v>2</v>
      </c>
      <c r="Y15" s="42">
        <v>30212.7</v>
      </c>
      <c r="Z15" s="41">
        <v>1</v>
      </c>
      <c r="AA15" s="41">
        <v>1</v>
      </c>
      <c r="AB15" s="62">
        <v>8103.7</v>
      </c>
      <c r="AC15" s="41">
        <v>1</v>
      </c>
      <c r="AD15" s="41">
        <v>1</v>
      </c>
      <c r="AE15" s="62">
        <v>26113.9</v>
      </c>
      <c r="AF15" s="60">
        <v>9</v>
      </c>
      <c r="AG15" s="44">
        <v>7</v>
      </c>
      <c r="AH15" s="63">
        <v>1</v>
      </c>
      <c r="AI15" s="41" t="s">
        <v>86</v>
      </c>
      <c r="AJ15" s="41" t="s">
        <v>95</v>
      </c>
    </row>
    <row r="16" spans="1:36" ht="15" x14ac:dyDescent="0.25">
      <c r="A16" s="1">
        <v>12</v>
      </c>
      <c r="B16" s="89" t="s">
        <v>13</v>
      </c>
      <c r="C16" s="89"/>
      <c r="D16" s="51">
        <v>105.0127</v>
      </c>
      <c r="E16" s="47">
        <v>4</v>
      </c>
      <c r="F16" s="47">
        <v>7</v>
      </c>
      <c r="G16" s="51">
        <v>17.8</v>
      </c>
      <c r="H16" s="40">
        <v>10</v>
      </c>
      <c r="I16" s="40" t="s">
        <v>106</v>
      </c>
      <c r="J16" s="52">
        <v>10571.50979153506</v>
      </c>
      <c r="K16" s="47">
        <f t="shared" si="0"/>
        <v>2</v>
      </c>
      <c r="L16" s="60">
        <v>14</v>
      </c>
      <c r="M16" s="57">
        <v>10410.277953253317</v>
      </c>
      <c r="N16" s="60">
        <f t="shared" si="1"/>
        <v>16</v>
      </c>
      <c r="O16" s="60">
        <v>14</v>
      </c>
      <c r="P16" s="61">
        <v>-2.2999999999999998</v>
      </c>
      <c r="Q16" s="35" t="s">
        <v>84</v>
      </c>
      <c r="R16" s="35">
        <v>13</v>
      </c>
      <c r="S16" s="51">
        <v>154</v>
      </c>
      <c r="T16" s="41">
        <f t="shared" si="2"/>
        <v>3</v>
      </c>
      <c r="U16" s="41">
        <v>2</v>
      </c>
      <c r="V16" s="42">
        <v>96128.37692274549</v>
      </c>
      <c r="W16" s="41">
        <f t="shared" si="3"/>
        <v>6</v>
      </c>
      <c r="X16" s="41">
        <v>6</v>
      </c>
      <c r="Y16" s="42">
        <v>19922.3</v>
      </c>
      <c r="Z16" s="41">
        <v>10</v>
      </c>
      <c r="AA16" s="41">
        <v>6</v>
      </c>
      <c r="AB16" s="62">
        <v>5444.9</v>
      </c>
      <c r="AC16" s="41">
        <v>12</v>
      </c>
      <c r="AD16" s="41">
        <v>14</v>
      </c>
      <c r="AE16" s="62">
        <v>23075.200000000001</v>
      </c>
      <c r="AF16" s="60">
        <v>15</v>
      </c>
      <c r="AG16" s="44">
        <v>18</v>
      </c>
      <c r="AH16" s="63">
        <v>0.8</v>
      </c>
      <c r="AI16" s="41">
        <v>4</v>
      </c>
      <c r="AJ16" s="41" t="s">
        <v>95</v>
      </c>
    </row>
    <row r="17" spans="1:36" ht="15" x14ac:dyDescent="0.25">
      <c r="A17" s="1">
        <v>13</v>
      </c>
      <c r="B17" s="89" t="s">
        <v>14</v>
      </c>
      <c r="C17" s="89"/>
      <c r="D17" s="51">
        <v>43.761699999999998</v>
      </c>
      <c r="E17" s="47">
        <v>18</v>
      </c>
      <c r="F17" s="47">
        <v>19</v>
      </c>
      <c r="G17" s="51">
        <v>18</v>
      </c>
      <c r="H17" s="40">
        <v>9</v>
      </c>
      <c r="I17" s="40" t="s">
        <v>107</v>
      </c>
      <c r="J17" s="52">
        <v>1712.3514492753625</v>
      </c>
      <c r="K17" s="47">
        <f t="shared" si="0"/>
        <v>19</v>
      </c>
      <c r="L17" s="60">
        <v>19</v>
      </c>
      <c r="M17" s="57">
        <v>11292.559178743961</v>
      </c>
      <c r="N17" s="60">
        <f t="shared" si="1"/>
        <v>13</v>
      </c>
      <c r="O17" s="60">
        <v>12</v>
      </c>
      <c r="P17" s="61">
        <v>-6.4</v>
      </c>
      <c r="Q17" s="35" t="s">
        <v>85</v>
      </c>
      <c r="R17" s="35">
        <v>25</v>
      </c>
      <c r="S17" s="51">
        <v>109.8</v>
      </c>
      <c r="T17" s="41">
        <f t="shared" si="2"/>
        <v>11</v>
      </c>
      <c r="U17" s="41">
        <v>24</v>
      </c>
      <c r="V17" s="42">
        <v>2865.7449282853081</v>
      </c>
      <c r="W17" s="41">
        <f t="shared" si="3"/>
        <v>27</v>
      </c>
      <c r="X17" s="41">
        <v>26</v>
      </c>
      <c r="Y17" s="42">
        <v>16530.3</v>
      </c>
      <c r="Z17" s="41">
        <v>25</v>
      </c>
      <c r="AA17" s="41">
        <v>21</v>
      </c>
      <c r="AB17" s="62">
        <v>4915.8</v>
      </c>
      <c r="AC17" s="41">
        <v>14</v>
      </c>
      <c r="AD17" s="41">
        <v>16</v>
      </c>
      <c r="AE17" s="62">
        <v>24080.799999999999</v>
      </c>
      <c r="AF17" s="60">
        <v>12</v>
      </c>
      <c r="AG17" s="44">
        <v>9</v>
      </c>
      <c r="AH17" s="63">
        <v>2.2999999999999998</v>
      </c>
      <c r="AI17" s="41" t="s">
        <v>89</v>
      </c>
      <c r="AJ17" s="41">
        <v>24</v>
      </c>
    </row>
    <row r="18" spans="1:36" ht="15" x14ac:dyDescent="0.25">
      <c r="A18" s="1">
        <v>14</v>
      </c>
      <c r="B18" s="89" t="s">
        <v>15</v>
      </c>
      <c r="C18" s="89"/>
      <c r="D18" s="51">
        <v>119.5407</v>
      </c>
      <c r="E18" s="47">
        <v>1</v>
      </c>
      <c r="F18" s="47">
        <v>6</v>
      </c>
      <c r="G18" s="51">
        <v>24.9</v>
      </c>
      <c r="H18" s="40">
        <v>1</v>
      </c>
      <c r="I18" s="40">
        <v>6</v>
      </c>
      <c r="J18" s="52">
        <v>3337.8882812500001</v>
      </c>
      <c r="K18" s="47">
        <f t="shared" si="0"/>
        <v>11</v>
      </c>
      <c r="L18" s="60">
        <v>11</v>
      </c>
      <c r="M18" s="57">
        <v>22932.692968749998</v>
      </c>
      <c r="N18" s="60">
        <f t="shared" si="1"/>
        <v>2</v>
      </c>
      <c r="O18" s="60">
        <v>1</v>
      </c>
      <c r="P18" s="61">
        <v>-3</v>
      </c>
      <c r="Q18" s="35">
        <v>16</v>
      </c>
      <c r="R18" s="35">
        <v>10</v>
      </c>
      <c r="S18" s="51">
        <v>109.1</v>
      </c>
      <c r="T18" s="41">
        <f t="shared" si="2"/>
        <v>12</v>
      </c>
      <c r="U18" s="41">
        <v>7</v>
      </c>
      <c r="V18" s="42">
        <v>123739.79830645505</v>
      </c>
      <c r="W18" s="41">
        <f t="shared" si="3"/>
        <v>3</v>
      </c>
      <c r="X18" s="41">
        <v>1</v>
      </c>
      <c r="Y18" s="42">
        <v>18967.400000000001</v>
      </c>
      <c r="Z18" s="41">
        <v>13</v>
      </c>
      <c r="AA18" s="41">
        <v>12</v>
      </c>
      <c r="AB18" s="62">
        <v>4531.8</v>
      </c>
      <c r="AC18" s="41">
        <v>18</v>
      </c>
      <c r="AD18" s="41">
        <v>20</v>
      </c>
      <c r="AE18" s="62">
        <v>23339.8</v>
      </c>
      <c r="AF18" s="60">
        <v>14</v>
      </c>
      <c r="AG18" s="44">
        <v>21</v>
      </c>
      <c r="AH18" s="63">
        <v>1.7</v>
      </c>
      <c r="AI18" s="41" t="s">
        <v>91</v>
      </c>
      <c r="AJ18" s="41">
        <v>12</v>
      </c>
    </row>
    <row r="19" spans="1:36" ht="15" x14ac:dyDescent="0.25">
      <c r="A19" s="1">
        <v>15</v>
      </c>
      <c r="B19" s="89" t="s">
        <v>16</v>
      </c>
      <c r="C19" s="89"/>
      <c r="D19" s="51">
        <v>92.132400000000004</v>
      </c>
      <c r="E19" s="47">
        <v>6</v>
      </c>
      <c r="F19" s="47">
        <v>4</v>
      </c>
      <c r="G19" s="51">
        <v>16.5</v>
      </c>
      <c r="H19" s="40" t="s">
        <v>105</v>
      </c>
      <c r="I19" s="40">
        <v>20</v>
      </c>
      <c r="J19" s="52">
        <v>1683.927591881514</v>
      </c>
      <c r="K19" s="47">
        <f t="shared" si="0"/>
        <v>20</v>
      </c>
      <c r="L19" s="60">
        <v>15</v>
      </c>
      <c r="M19" s="57">
        <v>8287.5968184311569</v>
      </c>
      <c r="N19" s="60">
        <f t="shared" si="1"/>
        <v>21</v>
      </c>
      <c r="O19" s="60">
        <v>16</v>
      </c>
      <c r="P19" s="61">
        <v>-2.2000000000000002</v>
      </c>
      <c r="Q19" s="35">
        <v>11</v>
      </c>
      <c r="R19" s="35">
        <v>7</v>
      </c>
      <c r="S19" s="51">
        <v>258.89999999999998</v>
      </c>
      <c r="T19" s="41">
        <f t="shared" si="2"/>
        <v>1</v>
      </c>
      <c r="U19" s="41">
        <v>20</v>
      </c>
      <c r="V19" s="42">
        <v>9855.0162550618843</v>
      </c>
      <c r="W19" s="41">
        <f t="shared" si="3"/>
        <v>24</v>
      </c>
      <c r="X19" s="41">
        <v>19</v>
      </c>
      <c r="Y19" s="42">
        <v>17459.099999999999</v>
      </c>
      <c r="Z19" s="41">
        <v>19</v>
      </c>
      <c r="AA19" s="41">
        <v>20</v>
      </c>
      <c r="AB19" s="62">
        <v>4910.3999999999996</v>
      </c>
      <c r="AC19" s="41">
        <v>15</v>
      </c>
      <c r="AD19" s="41">
        <v>13</v>
      </c>
      <c r="AE19" s="62">
        <v>25449</v>
      </c>
      <c r="AF19" s="60">
        <v>10</v>
      </c>
      <c r="AG19" s="44">
        <v>4</v>
      </c>
      <c r="AH19" s="63">
        <v>2.1</v>
      </c>
      <c r="AI19" s="41" t="s">
        <v>92</v>
      </c>
      <c r="AJ19" s="41" t="s">
        <v>92</v>
      </c>
    </row>
    <row r="20" spans="1:36" ht="15" x14ac:dyDescent="0.25">
      <c r="A20" s="1">
        <v>16</v>
      </c>
      <c r="B20" s="89" t="s">
        <v>17</v>
      </c>
      <c r="C20" s="89"/>
      <c r="D20" s="51">
        <v>51.8172</v>
      </c>
      <c r="E20" s="47">
        <v>13</v>
      </c>
      <c r="F20" s="47">
        <v>16</v>
      </c>
      <c r="G20" s="51">
        <v>17.5</v>
      </c>
      <c r="H20" s="40">
        <v>15</v>
      </c>
      <c r="I20" s="40">
        <v>15</v>
      </c>
      <c r="J20" s="52">
        <v>4930.7021140294682</v>
      </c>
      <c r="K20" s="47">
        <f t="shared" si="0"/>
        <v>8</v>
      </c>
      <c r="L20" s="60">
        <v>7</v>
      </c>
      <c r="M20" s="57">
        <v>12750.349135169761</v>
      </c>
      <c r="N20" s="60">
        <f t="shared" si="1"/>
        <v>11</v>
      </c>
      <c r="O20" s="60">
        <v>13</v>
      </c>
      <c r="P20" s="61">
        <v>-1.1000000000000001</v>
      </c>
      <c r="Q20" s="35" t="s">
        <v>86</v>
      </c>
      <c r="R20" s="35" t="s">
        <v>87</v>
      </c>
      <c r="S20" s="51">
        <v>100.9</v>
      </c>
      <c r="T20" s="41">
        <f t="shared" si="2"/>
        <v>16</v>
      </c>
      <c r="U20" s="41">
        <v>13</v>
      </c>
      <c r="V20" s="42">
        <v>10207.703568161025</v>
      </c>
      <c r="W20" s="41">
        <v>24</v>
      </c>
      <c r="X20" s="41">
        <v>20</v>
      </c>
      <c r="Y20" s="42">
        <v>20525.8</v>
      </c>
      <c r="Z20" s="41">
        <v>7</v>
      </c>
      <c r="AA20" s="41">
        <v>10</v>
      </c>
      <c r="AB20" s="62">
        <v>7082.6</v>
      </c>
      <c r="AC20" s="41">
        <v>4</v>
      </c>
      <c r="AD20" s="41">
        <v>11</v>
      </c>
      <c r="AE20" s="62">
        <v>17041.7</v>
      </c>
      <c r="AF20" s="60">
        <v>23</v>
      </c>
      <c r="AG20" s="44">
        <v>23</v>
      </c>
      <c r="AH20" s="63">
        <v>1</v>
      </c>
      <c r="AI20" s="41" t="s">
        <v>86</v>
      </c>
      <c r="AJ20" s="41" t="s">
        <v>90</v>
      </c>
    </row>
    <row r="21" spans="1:36" ht="15" x14ac:dyDescent="0.25">
      <c r="A21" s="1">
        <v>17</v>
      </c>
      <c r="B21" s="89" t="s">
        <v>18</v>
      </c>
      <c r="C21" s="89"/>
      <c r="D21" s="51">
        <v>60.033099999999997</v>
      </c>
      <c r="E21" s="47">
        <v>10</v>
      </c>
      <c r="F21" s="47">
        <v>10</v>
      </c>
      <c r="G21" s="51">
        <v>16.2</v>
      </c>
      <c r="H21" s="40">
        <v>9</v>
      </c>
      <c r="I21" s="40" t="s">
        <v>102</v>
      </c>
      <c r="J21" s="52">
        <v>1552.9306049822062</v>
      </c>
      <c r="K21" s="47">
        <f t="shared" si="0"/>
        <v>22</v>
      </c>
      <c r="L21" s="60">
        <v>24</v>
      </c>
      <c r="M21" s="57">
        <v>6271.0106761565821</v>
      </c>
      <c r="N21" s="60">
        <f t="shared" si="1"/>
        <v>24</v>
      </c>
      <c r="O21" s="60">
        <v>24</v>
      </c>
      <c r="P21" s="61">
        <v>-1.2</v>
      </c>
      <c r="Q21" s="35">
        <v>7</v>
      </c>
      <c r="R21" s="35">
        <v>16</v>
      </c>
      <c r="S21" s="51">
        <v>100.2</v>
      </c>
      <c r="T21" s="41">
        <f t="shared" si="2"/>
        <v>17</v>
      </c>
      <c r="U21" s="41">
        <v>15</v>
      </c>
      <c r="V21" s="42">
        <v>135919.47154114305</v>
      </c>
      <c r="W21" s="41">
        <f t="shared" si="3"/>
        <v>1</v>
      </c>
      <c r="X21" s="41">
        <v>3</v>
      </c>
      <c r="Y21" s="42">
        <v>22357.599999999999</v>
      </c>
      <c r="Z21" s="41">
        <v>4</v>
      </c>
      <c r="AA21" s="41">
        <v>2</v>
      </c>
      <c r="AB21" s="62">
        <v>7247.7</v>
      </c>
      <c r="AC21" s="41">
        <v>3</v>
      </c>
      <c r="AD21" s="41">
        <v>2</v>
      </c>
      <c r="AE21" s="62">
        <v>17429.5</v>
      </c>
      <c r="AF21" s="60">
        <v>22</v>
      </c>
      <c r="AG21" s="44">
        <v>20</v>
      </c>
      <c r="AH21" s="63">
        <v>1.1000000000000001</v>
      </c>
      <c r="AI21" s="41" t="s">
        <v>90</v>
      </c>
      <c r="AJ21" s="41">
        <v>9</v>
      </c>
    </row>
    <row r="22" spans="1:36" ht="15" x14ac:dyDescent="0.25">
      <c r="A22" s="1">
        <v>18</v>
      </c>
      <c r="B22" s="89" t="s">
        <v>19</v>
      </c>
      <c r="C22" s="89"/>
      <c r="D22" s="51">
        <v>73.619200000000006</v>
      </c>
      <c r="E22" s="47">
        <v>8</v>
      </c>
      <c r="F22" s="47">
        <v>9</v>
      </c>
      <c r="G22" s="51">
        <v>14.2</v>
      </c>
      <c r="H22" s="40">
        <v>18</v>
      </c>
      <c r="I22" s="40">
        <v>18</v>
      </c>
      <c r="J22" s="52">
        <v>1727.3261261261262</v>
      </c>
      <c r="K22" s="47">
        <f t="shared" si="0"/>
        <v>18</v>
      </c>
      <c r="L22" s="60">
        <v>20</v>
      </c>
      <c r="M22" s="57">
        <v>4645.5345345345349</v>
      </c>
      <c r="N22" s="60">
        <f t="shared" si="1"/>
        <v>27</v>
      </c>
      <c r="O22" s="60">
        <v>26</v>
      </c>
      <c r="P22" s="61">
        <v>-4.0999999999999996</v>
      </c>
      <c r="Q22" s="35">
        <v>18</v>
      </c>
      <c r="R22" s="35" t="s">
        <v>88</v>
      </c>
      <c r="S22" s="51">
        <v>141.4</v>
      </c>
      <c r="T22" s="41">
        <f t="shared" si="2"/>
        <v>4</v>
      </c>
      <c r="U22" s="41">
        <v>10</v>
      </c>
      <c r="V22" s="42">
        <v>34625.709743356798</v>
      </c>
      <c r="W22" s="41">
        <f t="shared" si="3"/>
        <v>16</v>
      </c>
      <c r="X22" s="41">
        <v>18</v>
      </c>
      <c r="Y22" s="42">
        <v>17737.099999999999</v>
      </c>
      <c r="Z22" s="41">
        <v>16</v>
      </c>
      <c r="AA22" s="41">
        <v>18</v>
      </c>
      <c r="AB22" s="62">
        <v>5776.2</v>
      </c>
      <c r="AC22" s="41">
        <v>11</v>
      </c>
      <c r="AD22" s="41">
        <v>12</v>
      </c>
      <c r="AE22" s="62">
        <v>28087.5</v>
      </c>
      <c r="AF22" s="60">
        <v>8</v>
      </c>
      <c r="AG22" s="44">
        <v>2</v>
      </c>
      <c r="AH22" s="63">
        <v>2.6</v>
      </c>
      <c r="AI22" s="41" t="s">
        <v>85</v>
      </c>
      <c r="AJ22" s="41">
        <v>23</v>
      </c>
    </row>
    <row r="23" spans="1:36" ht="15" x14ac:dyDescent="0.25">
      <c r="A23" s="1">
        <v>19</v>
      </c>
      <c r="B23" s="89" t="s">
        <v>20</v>
      </c>
      <c r="C23" s="89"/>
      <c r="D23" s="51">
        <v>67.007590000000008</v>
      </c>
      <c r="E23" s="47">
        <v>9</v>
      </c>
      <c r="F23" s="47">
        <v>11</v>
      </c>
      <c r="G23" s="51">
        <v>17.399999999999999</v>
      </c>
      <c r="H23" s="40">
        <v>3</v>
      </c>
      <c r="I23" s="40">
        <v>3</v>
      </c>
      <c r="J23" s="52">
        <v>6532.8507126781706</v>
      </c>
      <c r="K23" s="47">
        <f t="shared" si="0"/>
        <v>6</v>
      </c>
      <c r="L23" s="60">
        <v>5</v>
      </c>
      <c r="M23" s="57">
        <v>16773.950487621903</v>
      </c>
      <c r="N23" s="60">
        <f t="shared" si="1"/>
        <v>7</v>
      </c>
      <c r="O23" s="60">
        <v>8</v>
      </c>
      <c r="P23" s="61">
        <v>-1.4</v>
      </c>
      <c r="Q23" s="35">
        <v>8</v>
      </c>
      <c r="R23" s="35">
        <v>11</v>
      </c>
      <c r="S23" s="51">
        <v>94.4</v>
      </c>
      <c r="T23" s="41">
        <f t="shared" si="2"/>
        <v>21</v>
      </c>
      <c r="U23" s="41">
        <v>16</v>
      </c>
      <c r="V23" s="42">
        <v>32979.608311104872</v>
      </c>
      <c r="W23" s="41">
        <f t="shared" si="3"/>
        <v>17</v>
      </c>
      <c r="X23" s="41">
        <v>22</v>
      </c>
      <c r="Y23" s="42">
        <v>17712.599999999999</v>
      </c>
      <c r="Z23" s="41">
        <v>17</v>
      </c>
      <c r="AA23" s="41">
        <v>17</v>
      </c>
      <c r="AB23" s="62">
        <v>3048.3</v>
      </c>
      <c r="AC23" s="41">
        <v>27</v>
      </c>
      <c r="AD23" s="41">
        <v>27</v>
      </c>
      <c r="AE23" s="62">
        <v>22628</v>
      </c>
      <c r="AF23" s="60">
        <v>16</v>
      </c>
      <c r="AG23" s="44">
        <v>14</v>
      </c>
      <c r="AH23" s="63">
        <v>1.8</v>
      </c>
      <c r="AI23" s="41" t="s">
        <v>93</v>
      </c>
      <c r="AJ23" s="41" t="s">
        <v>92</v>
      </c>
    </row>
    <row r="24" spans="1:36" ht="15" x14ac:dyDescent="0.25">
      <c r="A24" s="1">
        <v>20</v>
      </c>
      <c r="B24" s="89" t="s">
        <v>21</v>
      </c>
      <c r="C24" s="89"/>
      <c r="D24" s="51">
        <v>52.863100000000003</v>
      </c>
      <c r="E24" s="47">
        <v>11</v>
      </c>
      <c r="F24" s="47">
        <v>15</v>
      </c>
      <c r="G24" s="51">
        <v>16.399999999999999</v>
      </c>
      <c r="H24" s="40">
        <v>23</v>
      </c>
      <c r="I24" s="40" t="s">
        <v>104</v>
      </c>
      <c r="J24" s="52">
        <v>18672.921749136938</v>
      </c>
      <c r="K24" s="47">
        <f t="shared" si="0"/>
        <v>1</v>
      </c>
      <c r="L24" s="60">
        <v>1</v>
      </c>
      <c r="M24" s="57">
        <v>13109.592635212888</v>
      </c>
      <c r="N24" s="60">
        <f t="shared" si="1"/>
        <v>10</v>
      </c>
      <c r="O24" s="60">
        <v>10</v>
      </c>
      <c r="P24" s="61">
        <v>-0.5</v>
      </c>
      <c r="Q24" s="35">
        <v>4</v>
      </c>
      <c r="R24" s="35">
        <v>4</v>
      </c>
      <c r="S24" s="51">
        <v>80.7</v>
      </c>
      <c r="T24" s="41">
        <f t="shared" si="2"/>
        <v>27</v>
      </c>
      <c r="U24" s="41">
        <v>8</v>
      </c>
      <c r="V24" s="42">
        <v>25945.269016697588</v>
      </c>
      <c r="W24" s="41">
        <f t="shared" si="3"/>
        <v>18</v>
      </c>
      <c r="X24" s="41">
        <v>15</v>
      </c>
      <c r="Y24" s="42">
        <v>15355.8</v>
      </c>
      <c r="Z24" s="41">
        <v>27</v>
      </c>
      <c r="AA24" s="41">
        <v>27</v>
      </c>
      <c r="AB24" s="62">
        <v>3207.6</v>
      </c>
      <c r="AC24" s="41">
        <v>26</v>
      </c>
      <c r="AD24" s="41">
        <v>26</v>
      </c>
      <c r="AE24" s="62">
        <v>16791.099999999999</v>
      </c>
      <c r="AF24" s="60">
        <v>24</v>
      </c>
      <c r="AG24" s="44">
        <v>22</v>
      </c>
      <c r="AH24" s="63">
        <v>3.8</v>
      </c>
      <c r="AI24" s="41">
        <v>27</v>
      </c>
      <c r="AJ24" s="41" t="s">
        <v>96</v>
      </c>
    </row>
    <row r="25" spans="1:36" ht="15" x14ac:dyDescent="0.25">
      <c r="A25" s="1">
        <v>21</v>
      </c>
      <c r="B25" s="89" t="s">
        <v>22</v>
      </c>
      <c r="C25" s="89"/>
      <c r="D25" s="51">
        <v>44.469000000000001</v>
      </c>
      <c r="E25" s="47">
        <v>17</v>
      </c>
      <c r="F25" s="47">
        <v>8</v>
      </c>
      <c r="G25" s="51">
        <v>16.600000000000001</v>
      </c>
      <c r="H25" s="40">
        <v>13</v>
      </c>
      <c r="I25" s="40">
        <v>13</v>
      </c>
      <c r="J25" s="52">
        <v>1545.1023890784982</v>
      </c>
      <c r="K25" s="47">
        <f t="shared" si="0"/>
        <v>23</v>
      </c>
      <c r="L25" s="60">
        <v>21</v>
      </c>
      <c r="M25" s="57">
        <v>5599.0881683731504</v>
      </c>
      <c r="N25" s="60">
        <f t="shared" si="1"/>
        <v>25</v>
      </c>
      <c r="O25" s="60">
        <v>25</v>
      </c>
      <c r="P25" s="61">
        <v>-2.1</v>
      </c>
      <c r="Q25" s="35">
        <v>10</v>
      </c>
      <c r="R25" s="35">
        <v>5</v>
      </c>
      <c r="S25" s="51">
        <v>122</v>
      </c>
      <c r="T25" s="41">
        <f t="shared" si="2"/>
        <v>6</v>
      </c>
      <c r="U25" s="41">
        <v>5</v>
      </c>
      <c r="V25" s="42">
        <v>47423.274399020389</v>
      </c>
      <c r="W25" s="41">
        <f t="shared" si="3"/>
        <v>11</v>
      </c>
      <c r="X25" s="41">
        <v>13</v>
      </c>
      <c r="Y25" s="42">
        <v>21505.8</v>
      </c>
      <c r="Z25" s="41">
        <v>5</v>
      </c>
      <c r="AA25" s="41">
        <v>5</v>
      </c>
      <c r="AB25" s="62">
        <v>7032.3</v>
      </c>
      <c r="AC25" s="41">
        <v>5</v>
      </c>
      <c r="AD25" s="41">
        <v>9</v>
      </c>
      <c r="AE25" s="62">
        <v>28849</v>
      </c>
      <c r="AF25" s="60">
        <v>6</v>
      </c>
      <c r="AG25" s="44">
        <v>3</v>
      </c>
      <c r="AH25" s="63">
        <v>1.3</v>
      </c>
      <c r="AI25" s="41">
        <v>9</v>
      </c>
      <c r="AJ25" s="41" t="s">
        <v>90</v>
      </c>
    </row>
    <row r="26" spans="1:36" ht="15" x14ac:dyDescent="0.25">
      <c r="A26" s="1">
        <v>22</v>
      </c>
      <c r="B26" s="89" t="s">
        <v>23</v>
      </c>
      <c r="C26" s="89"/>
      <c r="D26" s="51">
        <v>109.3544</v>
      </c>
      <c r="E26" s="47">
        <v>2</v>
      </c>
      <c r="F26" s="47">
        <v>3</v>
      </c>
      <c r="G26" s="51">
        <v>21.8</v>
      </c>
      <c r="H26" s="40">
        <v>1</v>
      </c>
      <c r="I26" s="40">
        <v>1</v>
      </c>
      <c r="J26" s="52">
        <v>10383.748548199768</v>
      </c>
      <c r="K26" s="47">
        <f t="shared" si="0"/>
        <v>4</v>
      </c>
      <c r="L26" s="60">
        <v>3</v>
      </c>
      <c r="M26" s="57">
        <v>17063.846689895472</v>
      </c>
      <c r="N26" s="60">
        <f t="shared" si="1"/>
        <v>5</v>
      </c>
      <c r="O26" s="60">
        <v>7</v>
      </c>
      <c r="P26" s="61">
        <v>0.9</v>
      </c>
      <c r="Q26" s="35">
        <v>1</v>
      </c>
      <c r="R26" s="35">
        <v>3</v>
      </c>
      <c r="S26" s="51">
        <v>121.6</v>
      </c>
      <c r="T26" s="41">
        <f t="shared" si="2"/>
        <v>7</v>
      </c>
      <c r="U26" s="41">
        <v>19</v>
      </c>
      <c r="V26" s="42">
        <v>41537.560975609755</v>
      </c>
      <c r="W26" s="41">
        <f t="shared" si="3"/>
        <v>14</v>
      </c>
      <c r="X26" s="41">
        <v>21</v>
      </c>
      <c r="Y26" s="42">
        <v>23111</v>
      </c>
      <c r="Z26" s="41">
        <v>3</v>
      </c>
      <c r="AA26" s="41">
        <v>4</v>
      </c>
      <c r="AB26" s="62">
        <v>6478.3</v>
      </c>
      <c r="AC26" s="41">
        <v>6</v>
      </c>
      <c r="AD26" s="41">
        <v>8</v>
      </c>
      <c r="AE26" s="62">
        <v>14501.5</v>
      </c>
      <c r="AF26" s="60">
        <v>27</v>
      </c>
      <c r="AG26" s="44">
        <v>25</v>
      </c>
      <c r="AH26" s="63">
        <v>0.6</v>
      </c>
      <c r="AI26" s="41">
        <v>2</v>
      </c>
      <c r="AJ26" s="41">
        <v>3</v>
      </c>
    </row>
    <row r="27" spans="1:36" ht="15" x14ac:dyDescent="0.25">
      <c r="A27" s="1">
        <v>23</v>
      </c>
      <c r="B27" s="89" t="s">
        <v>24</v>
      </c>
      <c r="C27" s="89"/>
      <c r="D27" s="51">
        <v>42.303759999999997</v>
      </c>
      <c r="E27" s="47">
        <v>20</v>
      </c>
      <c r="F27" s="47">
        <v>24</v>
      </c>
      <c r="G27" s="51">
        <v>18.899999999999999</v>
      </c>
      <c r="H27" s="40" t="s">
        <v>108</v>
      </c>
      <c r="I27" s="40">
        <v>25</v>
      </c>
      <c r="J27" s="52">
        <v>2227.390219560878</v>
      </c>
      <c r="K27" s="47">
        <f t="shared" si="0"/>
        <v>17</v>
      </c>
      <c r="L27" s="60">
        <v>18</v>
      </c>
      <c r="M27" s="57">
        <v>11581.715568862275</v>
      </c>
      <c r="N27" s="60">
        <f t="shared" si="1"/>
        <v>12</v>
      </c>
      <c r="O27" s="60">
        <v>11</v>
      </c>
      <c r="P27" s="61">
        <v>-6.8</v>
      </c>
      <c r="Q27" s="35">
        <v>26</v>
      </c>
      <c r="R27" s="35" t="s">
        <v>88</v>
      </c>
      <c r="S27" s="51">
        <v>90.6</v>
      </c>
      <c r="T27" s="41">
        <f t="shared" si="2"/>
        <v>24</v>
      </c>
      <c r="U27" s="41">
        <v>21</v>
      </c>
      <c r="V27" s="42">
        <v>59866.785079928952</v>
      </c>
      <c r="W27" s="41">
        <f t="shared" si="3"/>
        <v>9</v>
      </c>
      <c r="X27" s="41">
        <v>11</v>
      </c>
      <c r="Y27" s="42">
        <v>19261.2</v>
      </c>
      <c r="Z27" s="41">
        <v>12</v>
      </c>
      <c r="AA27" s="41">
        <v>13</v>
      </c>
      <c r="AB27" s="62">
        <v>6310.9</v>
      </c>
      <c r="AC27" s="41">
        <v>7</v>
      </c>
      <c r="AD27" s="41">
        <v>5</v>
      </c>
      <c r="AE27" s="62">
        <v>16550</v>
      </c>
      <c r="AF27" s="60">
        <v>25</v>
      </c>
      <c r="AG27" s="44">
        <v>19</v>
      </c>
      <c r="AH27" s="63">
        <v>0.7</v>
      </c>
      <c r="AI27" s="41">
        <v>3</v>
      </c>
      <c r="AJ27" s="41">
        <v>2</v>
      </c>
    </row>
    <row r="28" spans="1:36" ht="15" x14ac:dyDescent="0.25">
      <c r="A28" s="1">
        <v>24</v>
      </c>
      <c r="B28" s="89" t="s">
        <v>25</v>
      </c>
      <c r="C28" s="89"/>
      <c r="D28" s="51">
        <v>89.269800000000004</v>
      </c>
      <c r="E28" s="47">
        <v>7</v>
      </c>
      <c r="F28" s="47">
        <v>5</v>
      </c>
      <c r="G28" s="51">
        <v>15.6</v>
      </c>
      <c r="H28" s="40">
        <v>16</v>
      </c>
      <c r="I28" s="40" t="s">
        <v>105</v>
      </c>
      <c r="J28" s="52">
        <v>5517.0533076429028</v>
      </c>
      <c r="K28" s="47">
        <f t="shared" si="0"/>
        <v>7</v>
      </c>
      <c r="L28" s="60">
        <v>9</v>
      </c>
      <c r="M28" s="57">
        <v>14344.616570327555</v>
      </c>
      <c r="N28" s="60">
        <f t="shared" si="1"/>
        <v>9</v>
      </c>
      <c r="O28" s="60">
        <v>9</v>
      </c>
      <c r="P28" s="61">
        <v>-1.1000000000000001</v>
      </c>
      <c r="Q28" s="35" t="s">
        <v>86</v>
      </c>
      <c r="R28" s="35">
        <v>12</v>
      </c>
      <c r="S28" s="51">
        <v>96.5</v>
      </c>
      <c r="T28" s="41">
        <f t="shared" si="2"/>
        <v>20</v>
      </c>
      <c r="U28" s="41">
        <v>27</v>
      </c>
      <c r="V28" s="42">
        <v>9474.87045014672</v>
      </c>
      <c r="W28" s="41">
        <f t="shared" si="3"/>
        <v>25</v>
      </c>
      <c r="X28" s="41">
        <v>23</v>
      </c>
      <c r="Y28" s="42">
        <v>17434.7</v>
      </c>
      <c r="Z28" s="41">
        <v>20</v>
      </c>
      <c r="AA28" s="41">
        <v>23</v>
      </c>
      <c r="AB28" s="62">
        <v>4017.1</v>
      </c>
      <c r="AC28" s="41">
        <v>21</v>
      </c>
      <c r="AD28" s="41">
        <v>24</v>
      </c>
      <c r="AE28" s="62">
        <v>34362.800000000003</v>
      </c>
      <c r="AF28" s="60">
        <v>2</v>
      </c>
      <c r="AG28" s="44">
        <v>15</v>
      </c>
      <c r="AH28" s="63">
        <v>2.5</v>
      </c>
      <c r="AI28" s="41">
        <v>22</v>
      </c>
      <c r="AJ28" s="41" t="s">
        <v>94</v>
      </c>
    </row>
    <row r="29" spans="1:36" ht="15" x14ac:dyDescent="0.25">
      <c r="A29" s="1">
        <v>25</v>
      </c>
      <c r="B29" s="89" t="s">
        <v>26</v>
      </c>
      <c r="C29" s="89"/>
      <c r="D29" s="51">
        <v>42.697099999999999</v>
      </c>
      <c r="E29" s="47">
        <v>19</v>
      </c>
      <c r="F29" s="47">
        <v>20</v>
      </c>
      <c r="G29" s="51">
        <v>20.2</v>
      </c>
      <c r="H29" s="40">
        <v>19</v>
      </c>
      <c r="I29" s="40">
        <v>19</v>
      </c>
      <c r="J29" s="52">
        <v>3274.3341067285387</v>
      </c>
      <c r="K29" s="47">
        <f t="shared" si="0"/>
        <v>12</v>
      </c>
      <c r="L29" s="60">
        <v>10</v>
      </c>
      <c r="M29" s="57">
        <v>16863.781902552204</v>
      </c>
      <c r="N29" s="60">
        <f t="shared" si="1"/>
        <v>6</v>
      </c>
      <c r="O29" s="60">
        <v>6</v>
      </c>
      <c r="P29" s="61">
        <v>-6.4</v>
      </c>
      <c r="Q29" s="35" t="s">
        <v>85</v>
      </c>
      <c r="R29" s="35">
        <v>23</v>
      </c>
      <c r="S29" s="51">
        <v>102.2</v>
      </c>
      <c r="T29" s="41">
        <f t="shared" si="2"/>
        <v>15</v>
      </c>
      <c r="U29" s="41">
        <v>9</v>
      </c>
      <c r="V29" s="42">
        <v>42121.236327884973</v>
      </c>
      <c r="W29" s="41">
        <f t="shared" si="3"/>
        <v>13</v>
      </c>
      <c r="X29" s="41">
        <v>17</v>
      </c>
      <c r="Y29" s="42">
        <v>16890.5</v>
      </c>
      <c r="Z29" s="41">
        <v>23</v>
      </c>
      <c r="AA29" s="41">
        <v>22</v>
      </c>
      <c r="AB29" s="62">
        <v>4174.8999999999996</v>
      </c>
      <c r="AC29" s="41">
        <v>19</v>
      </c>
      <c r="AD29" s="41">
        <v>21</v>
      </c>
      <c r="AE29" s="62">
        <v>21934.6</v>
      </c>
      <c r="AF29" s="60">
        <v>17</v>
      </c>
      <c r="AG29" s="44">
        <v>13</v>
      </c>
      <c r="AH29" s="63">
        <v>2.2999999999999998</v>
      </c>
      <c r="AI29" s="41" t="s">
        <v>89</v>
      </c>
      <c r="AJ29" s="41">
        <v>22</v>
      </c>
    </row>
    <row r="30" spans="1:36" ht="15" x14ac:dyDescent="0.25">
      <c r="A30" s="1">
        <v>26</v>
      </c>
      <c r="B30" s="89" t="s">
        <v>27</v>
      </c>
      <c r="C30" s="89"/>
      <c r="D30" s="51">
        <v>46.6935</v>
      </c>
      <c r="E30" s="47">
        <v>16</v>
      </c>
      <c r="F30" s="47">
        <v>18</v>
      </c>
      <c r="G30" s="51">
        <v>20.7</v>
      </c>
      <c r="H30" s="40">
        <v>11</v>
      </c>
      <c r="I30" s="40" t="s">
        <v>107</v>
      </c>
      <c r="J30" s="52">
        <v>4670.3005249343823</v>
      </c>
      <c r="K30" s="47">
        <f t="shared" si="0"/>
        <v>10</v>
      </c>
      <c r="L30" s="60">
        <v>6</v>
      </c>
      <c r="M30" s="57">
        <v>16635.145669291338</v>
      </c>
      <c r="N30" s="60">
        <f t="shared" si="1"/>
        <v>8</v>
      </c>
      <c r="O30" s="60">
        <v>2</v>
      </c>
      <c r="P30" s="61">
        <v>-6.2</v>
      </c>
      <c r="Q30" s="35">
        <v>22</v>
      </c>
      <c r="R30" s="35">
        <v>27</v>
      </c>
      <c r="S30" s="51">
        <v>110.4</v>
      </c>
      <c r="T30" s="41">
        <f t="shared" si="2"/>
        <v>10</v>
      </c>
      <c r="U30" s="41">
        <v>4</v>
      </c>
      <c r="V30" s="42">
        <v>55237.590836309893</v>
      </c>
      <c r="W30" s="41">
        <f t="shared" si="3"/>
        <v>10</v>
      </c>
      <c r="X30" s="41">
        <v>5</v>
      </c>
      <c r="Y30" s="42">
        <v>18172.400000000001</v>
      </c>
      <c r="Z30" s="41">
        <v>14</v>
      </c>
      <c r="AA30" s="41">
        <v>14</v>
      </c>
      <c r="AB30" s="62">
        <v>3774.9</v>
      </c>
      <c r="AC30" s="41">
        <v>23</v>
      </c>
      <c r="AD30" s="41">
        <v>22</v>
      </c>
      <c r="AE30" s="62">
        <v>21238</v>
      </c>
      <c r="AF30" s="60">
        <v>19</v>
      </c>
      <c r="AG30" s="44">
        <v>16</v>
      </c>
      <c r="AH30" s="63">
        <v>1.8</v>
      </c>
      <c r="AI30" s="41" t="s">
        <v>93</v>
      </c>
      <c r="AJ30" s="41">
        <v>13</v>
      </c>
    </row>
    <row r="31" spans="1:36" ht="15" x14ac:dyDescent="0.25">
      <c r="A31" s="1">
        <v>27</v>
      </c>
      <c r="B31" s="89" t="s">
        <v>28</v>
      </c>
      <c r="C31" s="89"/>
      <c r="D31" s="51">
        <v>39.005000000000003</v>
      </c>
      <c r="E31" s="47">
        <v>23</v>
      </c>
      <c r="F31" s="47">
        <v>25</v>
      </c>
      <c r="G31" s="51">
        <v>18.899999999999999</v>
      </c>
      <c r="H31" s="40" t="s">
        <v>108</v>
      </c>
      <c r="I31" s="40" t="s">
        <v>106</v>
      </c>
      <c r="J31" s="52">
        <v>1460.7358665430954</v>
      </c>
      <c r="K31" s="47">
        <f t="shared" si="0"/>
        <v>26</v>
      </c>
      <c r="L31" s="60">
        <v>26</v>
      </c>
      <c r="M31" s="57">
        <v>4763.3920296570886</v>
      </c>
      <c r="N31" s="60">
        <f t="shared" si="1"/>
        <v>26</v>
      </c>
      <c r="O31" s="60">
        <v>27</v>
      </c>
      <c r="P31" s="61">
        <v>-6.6</v>
      </c>
      <c r="Q31" s="35">
        <v>25</v>
      </c>
      <c r="R31" s="35">
        <v>26</v>
      </c>
      <c r="S31" s="51">
        <v>97.3</v>
      </c>
      <c r="T31" s="41">
        <f t="shared" si="2"/>
        <v>18</v>
      </c>
      <c r="U31" s="41">
        <v>23</v>
      </c>
      <c r="V31" s="42">
        <v>10992.531120331951</v>
      </c>
      <c r="W31" s="41">
        <f t="shared" si="3"/>
        <v>22</v>
      </c>
      <c r="X31" s="41">
        <v>25</v>
      </c>
      <c r="Y31" s="42">
        <v>17054.7</v>
      </c>
      <c r="Z31" s="41">
        <v>22</v>
      </c>
      <c r="AA31" s="41">
        <v>19</v>
      </c>
      <c r="AB31" s="64">
        <v>4805.8</v>
      </c>
      <c r="AC31" s="41">
        <v>17</v>
      </c>
      <c r="AD31" s="41">
        <v>19</v>
      </c>
      <c r="AE31" s="65">
        <v>21313.3</v>
      </c>
      <c r="AF31" s="60">
        <v>18</v>
      </c>
      <c r="AG31" s="44">
        <v>24</v>
      </c>
      <c r="AH31" s="63">
        <v>1.7</v>
      </c>
      <c r="AI31" s="41" t="s">
        <v>91</v>
      </c>
      <c r="AJ31" s="41">
        <v>10</v>
      </c>
    </row>
    <row r="32" spans="1:36" ht="13.15" customHeight="1" x14ac:dyDescent="0.2">
      <c r="A32" s="110"/>
      <c r="B32" s="112" t="s">
        <v>30</v>
      </c>
      <c r="C32" s="113"/>
      <c r="D32" s="48"/>
      <c r="E32" s="48"/>
      <c r="F32" s="48"/>
      <c r="G32" s="48"/>
      <c r="H32" s="48"/>
      <c r="I32" s="48"/>
      <c r="J32" s="116">
        <v>4251</v>
      </c>
      <c r="K32" s="91"/>
      <c r="L32" s="92"/>
      <c r="M32" s="101">
        <v>11784</v>
      </c>
      <c r="N32" s="91"/>
      <c r="O32" s="92"/>
      <c r="P32" s="119">
        <v>-2.1</v>
      </c>
      <c r="Q32" s="118"/>
      <c r="R32" s="92"/>
      <c r="S32" s="121">
        <v>101.4</v>
      </c>
      <c r="T32" s="91"/>
      <c r="U32" s="92"/>
      <c r="V32" s="125">
        <v>64095</v>
      </c>
      <c r="W32" s="91"/>
      <c r="X32" s="92"/>
      <c r="Y32" s="101">
        <v>26466</v>
      </c>
      <c r="Z32" s="91"/>
      <c r="AA32" s="92"/>
      <c r="AB32" s="101">
        <v>9398</v>
      </c>
      <c r="AC32" s="91"/>
      <c r="AD32" s="92"/>
      <c r="AE32" s="101">
        <v>19005</v>
      </c>
      <c r="AF32" s="91"/>
      <c r="AG32" s="92"/>
      <c r="AH32" s="121">
        <v>0.9</v>
      </c>
      <c r="AI32" s="91"/>
      <c r="AJ32" s="92"/>
    </row>
    <row r="33" spans="1:37" x14ac:dyDescent="0.2">
      <c r="A33" s="111"/>
      <c r="B33" s="114"/>
      <c r="C33" s="115"/>
      <c r="D33" s="49">
        <v>1629</v>
      </c>
      <c r="E33" s="49"/>
      <c r="F33" s="49"/>
      <c r="G33" s="49">
        <v>17.3</v>
      </c>
      <c r="H33" s="49"/>
      <c r="I33" s="49"/>
      <c r="J33" s="117"/>
      <c r="K33" s="93"/>
      <c r="L33" s="94"/>
      <c r="M33" s="102"/>
      <c r="N33" s="93"/>
      <c r="O33" s="94"/>
      <c r="P33" s="120"/>
      <c r="Q33" s="93"/>
      <c r="R33" s="94"/>
      <c r="S33" s="122"/>
      <c r="T33" s="93"/>
      <c r="U33" s="94"/>
      <c r="V33" s="126"/>
      <c r="W33" s="93"/>
      <c r="X33" s="94"/>
      <c r="Y33" s="102"/>
      <c r="Z33" s="93"/>
      <c r="AA33" s="94"/>
      <c r="AB33" s="102"/>
      <c r="AC33" s="93"/>
      <c r="AD33" s="94"/>
      <c r="AE33" s="102"/>
      <c r="AF33" s="93"/>
      <c r="AG33" s="94"/>
      <c r="AH33" s="122"/>
      <c r="AI33" s="93"/>
      <c r="AJ33" s="94"/>
    </row>
    <row r="34" spans="1:37" ht="28.15" customHeight="1" x14ac:dyDescent="0.2">
      <c r="A34" s="1"/>
      <c r="B34" s="89" t="s">
        <v>79</v>
      </c>
      <c r="C34" s="89"/>
      <c r="D34" s="40"/>
      <c r="E34" s="40"/>
      <c r="F34" s="40"/>
      <c r="G34" s="40"/>
      <c r="H34" s="40"/>
      <c r="I34" s="40"/>
      <c r="J34" s="53" t="s">
        <v>40</v>
      </c>
      <c r="K34" s="90"/>
      <c r="L34" s="90"/>
      <c r="M34" s="53" t="s">
        <v>40</v>
      </c>
      <c r="N34" s="90"/>
      <c r="O34" s="90"/>
      <c r="P34" s="66">
        <v>-2.2999999999999998</v>
      </c>
      <c r="Q34" s="90"/>
      <c r="R34" s="90"/>
      <c r="S34" s="53" t="s">
        <v>40</v>
      </c>
      <c r="T34" s="97"/>
      <c r="U34" s="98"/>
      <c r="V34" s="67">
        <v>59516</v>
      </c>
      <c r="W34" s="90"/>
      <c r="X34" s="90"/>
      <c r="Y34" s="68">
        <v>20515</v>
      </c>
      <c r="Z34" s="90"/>
      <c r="AA34" s="90"/>
      <c r="AB34" s="62">
        <v>5831</v>
      </c>
      <c r="AC34" s="123"/>
      <c r="AD34" s="124"/>
      <c r="AE34" s="69">
        <v>22325</v>
      </c>
      <c r="AF34" s="90"/>
      <c r="AG34" s="90"/>
      <c r="AH34" s="70">
        <v>1.3</v>
      </c>
      <c r="AI34" s="97"/>
      <c r="AJ34" s="98"/>
    </row>
    <row r="35" spans="1:37" x14ac:dyDescent="0.2">
      <c r="J35" s="54"/>
      <c r="K35" s="54"/>
      <c r="AB35" s="8"/>
    </row>
    <row r="36" spans="1:37" s="6" customFormat="1" ht="24" customHeight="1" x14ac:dyDescent="0.2">
      <c r="A36" s="3"/>
      <c r="B36" s="39">
        <v>1</v>
      </c>
      <c r="C36" s="127" t="s">
        <v>97</v>
      </c>
      <c r="D36" s="127"/>
      <c r="E36" s="127"/>
      <c r="F36" s="127"/>
      <c r="G36" s="127"/>
      <c r="H36" s="127"/>
      <c r="I36" s="127"/>
      <c r="J36" s="127"/>
      <c r="K36" s="127"/>
      <c r="L36" s="127"/>
      <c r="M36" s="127"/>
      <c r="N36" s="127"/>
      <c r="O36" s="127"/>
      <c r="P36" s="127"/>
      <c r="Q36" s="127"/>
      <c r="R36" s="127"/>
      <c r="S36" s="127"/>
      <c r="T36" s="127"/>
      <c r="U36" s="127"/>
      <c r="V36" s="127"/>
      <c r="W36" s="127"/>
      <c r="X36" s="127"/>
      <c r="Y36" s="127"/>
      <c r="Z36" s="127"/>
      <c r="AA36" s="127"/>
      <c r="AB36" s="127"/>
      <c r="AC36" s="127"/>
      <c r="AD36" s="5"/>
      <c r="AE36" s="5"/>
      <c r="AF36" s="5"/>
      <c r="AG36" s="5"/>
      <c r="AH36" s="5"/>
      <c r="AI36" s="5"/>
      <c r="AJ36" s="5"/>
      <c r="AK36" s="3"/>
    </row>
    <row r="37" spans="1:37" s="6" customFormat="1" ht="15.6" customHeight="1" x14ac:dyDescent="0.2">
      <c r="A37" s="3"/>
      <c r="B37" s="37">
        <v>2</v>
      </c>
      <c r="C37" s="3" t="s">
        <v>37</v>
      </c>
      <c r="D37" s="5"/>
      <c r="E37" s="5"/>
      <c r="F37" s="5"/>
      <c r="G37" s="5"/>
      <c r="H37" s="5"/>
      <c r="I37" s="5"/>
      <c r="J37" s="5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0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3"/>
    </row>
    <row r="38" spans="1:37" s="6" customFormat="1" ht="15.75" x14ac:dyDescent="0.2">
      <c r="A38" s="3"/>
      <c r="B38" s="37"/>
      <c r="C38" s="3"/>
      <c r="D38" s="5"/>
      <c r="E38" s="5"/>
      <c r="F38" s="5"/>
      <c r="G38" s="5"/>
      <c r="H38" s="5"/>
      <c r="I38" s="5"/>
      <c r="J38" s="55"/>
      <c r="K38" s="5"/>
      <c r="L38" s="5"/>
      <c r="M38" s="5"/>
      <c r="N38" s="5"/>
      <c r="O38" s="5"/>
      <c r="P38" s="5"/>
      <c r="Q38" s="5"/>
      <c r="R38" s="5"/>
      <c r="S38" s="71"/>
      <c r="T38" s="72"/>
      <c r="U38" s="72"/>
      <c r="V38" s="7"/>
      <c r="W38" s="72"/>
      <c r="X38" s="72"/>
      <c r="Y38" s="72"/>
      <c r="Z38" s="72"/>
      <c r="AA38" s="72"/>
      <c r="AB38" s="5"/>
      <c r="AC38" s="5"/>
      <c r="AD38" s="5"/>
      <c r="AE38" s="5"/>
      <c r="AF38" s="5"/>
      <c r="AG38" s="5"/>
      <c r="AH38" s="5"/>
      <c r="AI38" s="5"/>
      <c r="AJ38" s="5"/>
      <c r="AK38" s="3"/>
    </row>
    <row r="39" spans="1:37" x14ac:dyDescent="0.2">
      <c r="B39" s="38"/>
      <c r="C39" s="3"/>
      <c r="D39" s="5"/>
      <c r="E39" s="5"/>
      <c r="F39" s="5"/>
      <c r="G39" s="5"/>
      <c r="H39" s="5"/>
      <c r="I39" s="5"/>
      <c r="J39" s="56"/>
      <c r="K39" s="56"/>
      <c r="L39" s="56"/>
      <c r="M39" s="56"/>
      <c r="N39" s="56"/>
      <c r="O39" s="56"/>
      <c r="P39" s="56"/>
      <c r="Q39" s="56"/>
      <c r="R39" s="56"/>
      <c r="S39" s="71"/>
      <c r="T39" s="73"/>
      <c r="U39" s="73"/>
      <c r="V39" s="73"/>
      <c r="W39" s="73"/>
      <c r="X39" s="73"/>
      <c r="Y39" s="73"/>
      <c r="Z39" s="73"/>
      <c r="AA39" s="73"/>
      <c r="AB39" s="56"/>
      <c r="AC39" s="56"/>
    </row>
    <row r="40" spans="1:37" x14ac:dyDescent="0.2">
      <c r="B40" s="36"/>
      <c r="C40" s="6"/>
      <c r="D40" s="50"/>
      <c r="E40" s="50"/>
      <c r="F40" s="50"/>
      <c r="G40" s="50"/>
      <c r="H40" s="50"/>
      <c r="I40" s="50"/>
      <c r="J40" s="56"/>
      <c r="K40" s="56"/>
      <c r="L40" s="56"/>
      <c r="M40" s="56"/>
      <c r="N40" s="56"/>
      <c r="O40" s="56"/>
      <c r="P40" s="56"/>
      <c r="Q40" s="56"/>
      <c r="R40" s="56"/>
      <c r="S40" s="71"/>
      <c r="T40" s="73"/>
      <c r="U40" s="73"/>
      <c r="V40" s="7"/>
      <c r="W40" s="73"/>
      <c r="X40" s="73"/>
      <c r="Y40" s="73"/>
      <c r="Z40" s="73"/>
      <c r="AA40" s="73"/>
      <c r="AB40" s="56"/>
      <c r="AC40" s="56"/>
    </row>
    <row r="41" spans="1:37" x14ac:dyDescent="0.2">
      <c r="S41" s="71"/>
      <c r="T41" s="54"/>
      <c r="U41" s="54"/>
      <c r="V41" s="7"/>
      <c r="W41" s="54"/>
      <c r="X41" s="54"/>
      <c r="Y41" s="54"/>
      <c r="Z41" s="54"/>
      <c r="AA41" s="54"/>
    </row>
    <row r="42" spans="1:37" x14ac:dyDescent="0.2">
      <c r="S42" s="71"/>
      <c r="T42" s="54"/>
      <c r="U42" s="54"/>
      <c r="V42" s="7"/>
      <c r="W42" s="54"/>
      <c r="X42" s="54"/>
      <c r="Y42" s="54"/>
      <c r="Z42" s="54"/>
      <c r="AA42" s="54"/>
    </row>
    <row r="43" spans="1:37" x14ac:dyDescent="0.2">
      <c r="S43" s="71"/>
      <c r="T43" s="54"/>
      <c r="U43" s="54"/>
      <c r="V43" s="7"/>
      <c r="W43" s="54"/>
      <c r="X43" s="54"/>
      <c r="Y43" s="54"/>
      <c r="Z43" s="54"/>
      <c r="AA43" s="54"/>
    </row>
    <row r="44" spans="1:37" x14ac:dyDescent="0.2">
      <c r="S44" s="71"/>
      <c r="T44" s="54"/>
      <c r="U44" s="54"/>
      <c r="V44" s="7"/>
      <c r="W44" s="54"/>
      <c r="X44" s="54"/>
      <c r="Y44" s="54"/>
      <c r="Z44" s="54"/>
      <c r="AA44" s="54"/>
    </row>
    <row r="45" spans="1:37" x14ac:dyDescent="0.2">
      <c r="S45" s="71"/>
      <c r="T45" s="54"/>
      <c r="U45" s="54"/>
      <c r="V45" s="7"/>
      <c r="W45" s="54"/>
      <c r="X45" s="54"/>
      <c r="Y45" s="54"/>
      <c r="Z45" s="54"/>
      <c r="AA45" s="54"/>
    </row>
    <row r="46" spans="1:37" x14ac:dyDescent="0.2">
      <c r="S46" s="71"/>
      <c r="T46" s="54"/>
      <c r="U46" s="54"/>
      <c r="V46" s="7"/>
      <c r="W46" s="54"/>
      <c r="X46" s="54"/>
      <c r="Y46" s="54"/>
      <c r="Z46" s="54"/>
      <c r="AA46" s="54"/>
    </row>
    <row r="47" spans="1:37" x14ac:dyDescent="0.2">
      <c r="S47" s="71"/>
      <c r="T47" s="54"/>
      <c r="U47" s="54"/>
      <c r="V47" s="7"/>
      <c r="W47" s="54"/>
      <c r="X47" s="54"/>
      <c r="Y47" s="54"/>
      <c r="Z47" s="54"/>
      <c r="AA47" s="54"/>
    </row>
    <row r="48" spans="1:37" x14ac:dyDescent="0.2">
      <c r="S48" s="71"/>
      <c r="T48" s="54"/>
      <c r="U48" s="54"/>
      <c r="V48" s="7"/>
      <c r="W48" s="54"/>
      <c r="X48" s="54"/>
      <c r="Y48" s="54"/>
      <c r="Z48" s="54"/>
      <c r="AA48" s="54"/>
    </row>
    <row r="49" spans="19:27" x14ac:dyDescent="0.2">
      <c r="S49" s="71"/>
      <c r="T49" s="54"/>
      <c r="U49" s="54"/>
      <c r="V49" s="7"/>
      <c r="W49" s="54"/>
      <c r="X49" s="54"/>
      <c r="Y49" s="54"/>
      <c r="Z49" s="54"/>
      <c r="AA49" s="54"/>
    </row>
    <row r="50" spans="19:27" x14ac:dyDescent="0.2">
      <c r="S50" s="71"/>
      <c r="T50" s="54"/>
      <c r="U50" s="54"/>
      <c r="V50" s="7"/>
      <c r="W50" s="54"/>
      <c r="X50" s="54"/>
      <c r="Y50" s="54"/>
      <c r="Z50" s="54"/>
      <c r="AA50" s="54"/>
    </row>
    <row r="51" spans="19:27" x14ac:dyDescent="0.2">
      <c r="S51" s="71"/>
      <c r="T51" s="54"/>
      <c r="U51" s="54"/>
      <c r="V51" s="7"/>
      <c r="W51" s="54"/>
      <c r="X51" s="54"/>
      <c r="Y51" s="54"/>
      <c r="Z51" s="54"/>
      <c r="AA51" s="54"/>
    </row>
    <row r="52" spans="19:27" x14ac:dyDescent="0.2">
      <c r="S52" s="71"/>
      <c r="T52" s="54"/>
      <c r="U52" s="54"/>
      <c r="V52" s="7"/>
      <c r="W52" s="54"/>
      <c r="X52" s="54"/>
      <c r="Y52" s="54"/>
      <c r="Z52" s="54"/>
      <c r="AA52" s="54"/>
    </row>
    <row r="53" spans="19:27" x14ac:dyDescent="0.2">
      <c r="S53" s="71"/>
      <c r="T53" s="54"/>
      <c r="U53" s="54"/>
      <c r="V53" s="7"/>
      <c r="W53" s="54"/>
      <c r="X53" s="54"/>
      <c r="Y53" s="54"/>
      <c r="Z53" s="54"/>
      <c r="AA53" s="54"/>
    </row>
    <row r="54" spans="19:27" x14ac:dyDescent="0.2">
      <c r="S54" s="71"/>
      <c r="T54" s="54"/>
      <c r="U54" s="54"/>
      <c r="V54" s="7"/>
      <c r="W54" s="54"/>
      <c r="X54" s="54"/>
      <c r="Y54" s="54"/>
      <c r="Z54" s="54"/>
      <c r="AA54" s="54"/>
    </row>
    <row r="55" spans="19:27" x14ac:dyDescent="0.2">
      <c r="S55" s="71"/>
      <c r="T55" s="54"/>
      <c r="U55" s="54"/>
      <c r="V55" s="7"/>
      <c r="W55" s="54"/>
      <c r="X55" s="54"/>
      <c r="Y55" s="54"/>
      <c r="Z55" s="54"/>
      <c r="AA55" s="54"/>
    </row>
    <row r="56" spans="19:27" x14ac:dyDescent="0.2">
      <c r="S56" s="71"/>
      <c r="T56" s="54"/>
      <c r="U56" s="54"/>
      <c r="V56" s="7"/>
      <c r="W56" s="54"/>
      <c r="X56" s="54"/>
      <c r="Y56" s="54"/>
      <c r="Z56" s="54"/>
      <c r="AA56" s="54"/>
    </row>
    <row r="57" spans="19:27" x14ac:dyDescent="0.2">
      <c r="S57" s="71"/>
      <c r="T57" s="54"/>
      <c r="U57" s="54"/>
      <c r="V57" s="7"/>
      <c r="W57" s="54"/>
      <c r="X57" s="54"/>
      <c r="Y57" s="54"/>
      <c r="Z57" s="54"/>
      <c r="AA57" s="54"/>
    </row>
    <row r="58" spans="19:27" x14ac:dyDescent="0.2">
      <c r="S58" s="71"/>
      <c r="T58" s="54"/>
      <c r="U58" s="54"/>
      <c r="V58" s="7"/>
      <c r="W58" s="54"/>
      <c r="X58" s="54"/>
      <c r="Y58" s="54"/>
      <c r="Z58" s="54"/>
      <c r="AA58" s="54"/>
    </row>
    <row r="59" spans="19:27" x14ac:dyDescent="0.2">
      <c r="S59" s="71"/>
      <c r="T59" s="54"/>
      <c r="U59" s="54"/>
      <c r="V59" s="7"/>
      <c r="W59" s="54"/>
      <c r="X59" s="54"/>
      <c r="Y59" s="54"/>
      <c r="Z59" s="54"/>
      <c r="AA59" s="54"/>
    </row>
    <row r="60" spans="19:27" x14ac:dyDescent="0.2">
      <c r="S60" s="71"/>
      <c r="T60" s="54"/>
      <c r="U60" s="54"/>
      <c r="V60" s="7"/>
      <c r="W60" s="54"/>
      <c r="X60" s="54"/>
      <c r="Y60" s="54"/>
      <c r="Z60" s="54"/>
      <c r="AA60" s="54"/>
    </row>
    <row r="61" spans="19:27" x14ac:dyDescent="0.2">
      <c r="S61" s="71"/>
      <c r="T61" s="54"/>
      <c r="U61" s="54"/>
      <c r="V61" s="7"/>
      <c r="W61" s="54"/>
      <c r="X61" s="54"/>
      <c r="Y61" s="54"/>
      <c r="Z61" s="54"/>
      <c r="AA61" s="54"/>
    </row>
    <row r="62" spans="19:27" x14ac:dyDescent="0.2">
      <c r="S62" s="71"/>
      <c r="T62" s="54"/>
      <c r="U62" s="54"/>
      <c r="V62" s="7"/>
      <c r="W62" s="54"/>
      <c r="X62" s="54"/>
      <c r="Y62" s="54"/>
      <c r="Z62" s="54"/>
      <c r="AA62" s="54"/>
    </row>
    <row r="63" spans="19:27" x14ac:dyDescent="0.2">
      <c r="S63" s="71"/>
      <c r="T63" s="54"/>
      <c r="U63" s="54"/>
      <c r="V63" s="7"/>
      <c r="W63" s="54"/>
      <c r="X63" s="54"/>
      <c r="Y63" s="54"/>
      <c r="Z63" s="54"/>
      <c r="AA63" s="54"/>
    </row>
    <row r="64" spans="19:27" x14ac:dyDescent="0.2">
      <c r="S64" s="71"/>
      <c r="T64" s="54"/>
      <c r="U64" s="54"/>
      <c r="V64" s="7"/>
      <c r="W64" s="54"/>
      <c r="X64" s="54"/>
      <c r="Y64" s="54"/>
      <c r="Z64" s="54"/>
      <c r="AA64" s="54"/>
    </row>
    <row r="65" spans="19:27" x14ac:dyDescent="0.2">
      <c r="S65" s="71"/>
      <c r="T65" s="54"/>
      <c r="U65" s="54"/>
      <c r="V65" s="7"/>
      <c r="W65" s="54"/>
      <c r="X65" s="54"/>
      <c r="Y65" s="54"/>
      <c r="Z65" s="54"/>
      <c r="AA65" s="54"/>
    </row>
    <row r="66" spans="19:27" x14ac:dyDescent="0.2">
      <c r="S66" s="71"/>
      <c r="T66" s="54"/>
      <c r="U66" s="54"/>
      <c r="V66" s="7"/>
      <c r="W66" s="54"/>
      <c r="X66" s="54"/>
      <c r="Y66" s="54"/>
      <c r="Z66" s="54"/>
      <c r="AA66" s="54"/>
    </row>
    <row r="67" spans="19:27" x14ac:dyDescent="0.2">
      <c r="S67" s="54"/>
      <c r="T67" s="54"/>
      <c r="U67" s="54"/>
      <c r="V67" s="7"/>
      <c r="W67" s="54"/>
      <c r="X67" s="54"/>
      <c r="Y67" s="54"/>
      <c r="Z67" s="54"/>
      <c r="AA67" s="54"/>
    </row>
    <row r="68" spans="19:27" x14ac:dyDescent="0.2">
      <c r="S68" s="54"/>
      <c r="T68" s="54"/>
      <c r="U68" s="54"/>
      <c r="V68" s="7"/>
      <c r="W68" s="54"/>
      <c r="X68" s="54"/>
      <c r="Y68" s="54"/>
      <c r="Z68" s="54"/>
      <c r="AA68" s="54"/>
    </row>
    <row r="69" spans="19:27" x14ac:dyDescent="0.2">
      <c r="S69" s="54"/>
      <c r="T69" s="54"/>
      <c r="U69" s="54"/>
      <c r="V69" s="7"/>
      <c r="W69" s="54"/>
      <c r="X69" s="54"/>
      <c r="Y69" s="54"/>
      <c r="Z69" s="54"/>
      <c r="AA69" s="54"/>
    </row>
    <row r="70" spans="19:27" x14ac:dyDescent="0.2">
      <c r="S70" s="54"/>
      <c r="T70" s="54"/>
      <c r="U70" s="54"/>
      <c r="V70" s="7"/>
      <c r="W70" s="54"/>
      <c r="X70" s="54"/>
      <c r="Y70" s="54"/>
      <c r="Z70" s="54"/>
      <c r="AA70" s="54"/>
    </row>
    <row r="71" spans="19:27" x14ac:dyDescent="0.2">
      <c r="S71" s="54"/>
      <c r="T71" s="54"/>
      <c r="U71" s="54"/>
      <c r="V71" s="7"/>
      <c r="W71" s="54"/>
      <c r="X71" s="54"/>
      <c r="Y71" s="54"/>
      <c r="Z71" s="54"/>
      <c r="AA71" s="54"/>
    </row>
    <row r="72" spans="19:27" x14ac:dyDescent="0.2">
      <c r="S72" s="54"/>
      <c r="T72" s="54"/>
      <c r="U72" s="54"/>
      <c r="V72" s="7"/>
      <c r="W72" s="54"/>
      <c r="X72" s="54"/>
      <c r="Y72" s="54"/>
      <c r="Z72" s="54"/>
      <c r="AA72" s="54"/>
    </row>
    <row r="73" spans="19:27" x14ac:dyDescent="0.2">
      <c r="S73" s="54"/>
      <c r="T73" s="54"/>
      <c r="U73" s="54"/>
      <c r="V73" s="7"/>
      <c r="W73" s="54"/>
      <c r="X73" s="54"/>
      <c r="Y73" s="54"/>
      <c r="Z73" s="54"/>
      <c r="AA73" s="54"/>
    </row>
    <row r="74" spans="19:27" x14ac:dyDescent="0.2">
      <c r="S74" s="54"/>
      <c r="T74" s="54"/>
      <c r="U74" s="54"/>
      <c r="V74" s="7"/>
      <c r="W74" s="54"/>
      <c r="X74" s="54"/>
      <c r="Y74" s="54"/>
      <c r="Z74" s="54"/>
      <c r="AA74" s="54"/>
    </row>
    <row r="75" spans="19:27" x14ac:dyDescent="0.2">
      <c r="S75" s="54"/>
      <c r="T75" s="54"/>
      <c r="U75" s="54"/>
      <c r="V75" s="54"/>
      <c r="W75" s="54"/>
      <c r="X75" s="54"/>
      <c r="Y75" s="54"/>
      <c r="Z75" s="54"/>
      <c r="AA75" s="54"/>
    </row>
    <row r="76" spans="19:27" x14ac:dyDescent="0.2">
      <c r="S76" s="54"/>
      <c r="T76" s="54"/>
      <c r="U76" s="54"/>
      <c r="V76" s="54"/>
      <c r="W76" s="54"/>
      <c r="X76" s="54"/>
      <c r="Y76" s="54"/>
      <c r="Z76" s="54"/>
      <c r="AA76" s="54"/>
    </row>
    <row r="77" spans="19:27" x14ac:dyDescent="0.2">
      <c r="S77" s="54"/>
      <c r="T77" s="54"/>
      <c r="U77" s="54"/>
      <c r="V77" s="54"/>
      <c r="W77" s="54"/>
      <c r="X77" s="54"/>
      <c r="Y77" s="54"/>
      <c r="Z77" s="54"/>
      <c r="AA77" s="54"/>
    </row>
    <row r="78" spans="19:27" x14ac:dyDescent="0.2">
      <c r="S78" s="54"/>
      <c r="T78" s="54"/>
      <c r="U78" s="54"/>
      <c r="V78" s="54"/>
      <c r="W78" s="54"/>
      <c r="X78" s="54"/>
      <c r="Y78" s="54"/>
      <c r="Z78" s="54"/>
      <c r="AA78" s="54"/>
    </row>
    <row r="79" spans="19:27" x14ac:dyDescent="0.2">
      <c r="S79" s="54"/>
      <c r="T79" s="54"/>
      <c r="U79" s="54"/>
      <c r="V79" s="54"/>
      <c r="W79" s="54"/>
      <c r="X79" s="54"/>
      <c r="Y79" s="54"/>
      <c r="Z79" s="54"/>
      <c r="AA79" s="54"/>
    </row>
    <row r="80" spans="19:27" x14ac:dyDescent="0.2">
      <c r="S80" s="54"/>
      <c r="T80" s="54"/>
      <c r="U80" s="54"/>
      <c r="V80" s="54"/>
      <c r="W80" s="54"/>
      <c r="X80" s="54"/>
      <c r="Y80" s="54"/>
      <c r="Z80" s="54"/>
      <c r="AA80" s="54"/>
    </row>
    <row r="81" spans="19:27" x14ac:dyDescent="0.2">
      <c r="S81" s="54"/>
      <c r="T81" s="54"/>
      <c r="U81" s="54"/>
      <c r="V81" s="54"/>
      <c r="W81" s="54"/>
      <c r="X81" s="54"/>
      <c r="Y81" s="54"/>
      <c r="Z81" s="54"/>
      <c r="AA81" s="54"/>
    </row>
    <row r="82" spans="19:27" x14ac:dyDescent="0.2">
      <c r="S82" s="54"/>
      <c r="T82" s="54"/>
      <c r="U82" s="54"/>
      <c r="V82" s="54"/>
      <c r="W82" s="54"/>
      <c r="X82" s="54"/>
      <c r="Y82" s="54"/>
      <c r="Z82" s="54"/>
      <c r="AA82" s="54"/>
    </row>
    <row r="83" spans="19:27" x14ac:dyDescent="0.2">
      <c r="S83" s="54"/>
      <c r="T83" s="54"/>
      <c r="U83" s="54"/>
      <c r="V83" s="54"/>
      <c r="W83" s="54"/>
      <c r="X83" s="54"/>
      <c r="Y83" s="54"/>
      <c r="Z83" s="54"/>
      <c r="AA83" s="54"/>
    </row>
    <row r="84" spans="19:27" x14ac:dyDescent="0.2">
      <c r="S84" s="54"/>
      <c r="T84" s="54"/>
      <c r="U84" s="54"/>
      <c r="V84" s="54"/>
      <c r="W84" s="54"/>
      <c r="X84" s="54"/>
      <c r="Y84" s="54"/>
      <c r="Z84" s="54"/>
      <c r="AA84" s="54"/>
    </row>
    <row r="85" spans="19:27" x14ac:dyDescent="0.2">
      <c r="S85" s="54"/>
      <c r="T85" s="54"/>
      <c r="U85" s="54"/>
      <c r="V85" s="54"/>
      <c r="W85" s="54"/>
      <c r="X85" s="54"/>
      <c r="Y85" s="54"/>
      <c r="Z85" s="54"/>
      <c r="AA85" s="54"/>
    </row>
    <row r="86" spans="19:27" x14ac:dyDescent="0.2">
      <c r="S86" s="54"/>
      <c r="T86" s="54"/>
      <c r="U86" s="54"/>
      <c r="V86" s="54"/>
      <c r="W86" s="54"/>
      <c r="X86" s="54"/>
      <c r="Y86" s="54"/>
      <c r="Z86" s="54"/>
      <c r="AA86" s="54"/>
    </row>
    <row r="87" spans="19:27" x14ac:dyDescent="0.2">
      <c r="S87" s="54"/>
      <c r="T87" s="54"/>
      <c r="U87" s="54"/>
      <c r="V87" s="54"/>
      <c r="W87" s="54"/>
      <c r="X87" s="54"/>
      <c r="Y87" s="54"/>
      <c r="Z87" s="54"/>
      <c r="AA87" s="54"/>
    </row>
    <row r="88" spans="19:27" x14ac:dyDescent="0.2">
      <c r="S88" s="54"/>
      <c r="T88" s="54"/>
      <c r="U88" s="54"/>
      <c r="V88" s="54"/>
      <c r="W88" s="54"/>
      <c r="X88" s="54"/>
      <c r="Y88" s="54"/>
      <c r="Z88" s="54"/>
      <c r="AA88" s="54"/>
    </row>
    <row r="89" spans="19:27" x14ac:dyDescent="0.2">
      <c r="S89" s="54"/>
      <c r="T89" s="54"/>
      <c r="U89" s="54"/>
      <c r="V89" s="54"/>
      <c r="W89" s="54"/>
      <c r="X89" s="54"/>
      <c r="Y89" s="54"/>
      <c r="Z89" s="54"/>
      <c r="AA89" s="54"/>
    </row>
    <row r="90" spans="19:27" x14ac:dyDescent="0.2">
      <c r="S90" s="54"/>
      <c r="T90" s="54"/>
      <c r="U90" s="54"/>
      <c r="V90" s="54"/>
      <c r="W90" s="54"/>
      <c r="X90" s="54"/>
      <c r="Y90" s="54"/>
      <c r="Z90" s="54"/>
      <c r="AA90" s="54"/>
    </row>
    <row r="91" spans="19:27" x14ac:dyDescent="0.2">
      <c r="S91" s="54"/>
      <c r="T91" s="54"/>
      <c r="U91" s="54"/>
      <c r="V91" s="54"/>
      <c r="W91" s="54"/>
      <c r="X91" s="54"/>
      <c r="Y91" s="54"/>
      <c r="Z91" s="54"/>
      <c r="AA91" s="54"/>
    </row>
    <row r="92" spans="19:27" x14ac:dyDescent="0.2">
      <c r="S92" s="54"/>
      <c r="T92" s="54"/>
      <c r="U92" s="54"/>
      <c r="V92" s="54"/>
      <c r="W92" s="54"/>
      <c r="X92" s="54"/>
      <c r="Y92" s="54"/>
      <c r="Z92" s="54"/>
      <c r="AA92" s="54"/>
    </row>
    <row r="93" spans="19:27" x14ac:dyDescent="0.2">
      <c r="S93" s="54"/>
      <c r="T93" s="54"/>
      <c r="U93" s="54"/>
      <c r="V93" s="54"/>
      <c r="W93" s="54"/>
      <c r="X93" s="54"/>
      <c r="Y93" s="54"/>
      <c r="Z93" s="54"/>
      <c r="AA93" s="54"/>
    </row>
    <row r="94" spans="19:27" x14ac:dyDescent="0.2">
      <c r="S94" s="54"/>
      <c r="T94" s="54"/>
      <c r="U94" s="54"/>
      <c r="V94" s="54"/>
      <c r="W94" s="54"/>
      <c r="X94" s="54"/>
      <c r="Y94" s="54"/>
      <c r="Z94" s="54"/>
      <c r="AA94" s="54"/>
    </row>
    <row r="95" spans="19:27" x14ac:dyDescent="0.2">
      <c r="S95" s="54"/>
      <c r="T95" s="54"/>
      <c r="U95" s="54"/>
      <c r="V95" s="54"/>
      <c r="W95" s="54"/>
      <c r="X95" s="54"/>
      <c r="Y95" s="54"/>
      <c r="Z95" s="54"/>
      <c r="AA95" s="54"/>
    </row>
    <row r="96" spans="19:27" x14ac:dyDescent="0.2">
      <c r="S96" s="54"/>
      <c r="T96" s="54"/>
      <c r="U96" s="54"/>
      <c r="V96" s="54"/>
      <c r="W96" s="54"/>
      <c r="X96" s="54"/>
      <c r="Y96" s="54"/>
      <c r="Z96" s="54"/>
      <c r="AA96" s="54"/>
    </row>
    <row r="97" spans="19:27" x14ac:dyDescent="0.2">
      <c r="S97" s="54"/>
      <c r="T97" s="54"/>
      <c r="U97" s="54"/>
      <c r="V97" s="54"/>
      <c r="W97" s="54"/>
      <c r="X97" s="54"/>
      <c r="Y97" s="54"/>
      <c r="Z97" s="54"/>
      <c r="AA97" s="54"/>
    </row>
    <row r="98" spans="19:27" x14ac:dyDescent="0.2">
      <c r="S98" s="54"/>
      <c r="T98" s="54"/>
      <c r="U98" s="54"/>
      <c r="V98" s="54"/>
      <c r="W98" s="54"/>
      <c r="X98" s="54"/>
      <c r="Y98" s="54"/>
      <c r="Z98" s="54"/>
      <c r="AA98" s="54"/>
    </row>
    <row r="99" spans="19:27" x14ac:dyDescent="0.2">
      <c r="S99" s="54"/>
      <c r="T99" s="54"/>
      <c r="U99" s="54"/>
      <c r="V99" s="54"/>
      <c r="W99" s="54"/>
      <c r="X99" s="54"/>
      <c r="Y99" s="54"/>
      <c r="Z99" s="54"/>
      <c r="AA99" s="54"/>
    </row>
    <row r="100" spans="19:27" x14ac:dyDescent="0.2">
      <c r="S100" s="54"/>
      <c r="T100" s="54"/>
      <c r="U100" s="54"/>
      <c r="V100" s="54"/>
      <c r="W100" s="54"/>
      <c r="X100" s="54"/>
      <c r="Y100" s="54"/>
      <c r="Z100" s="54"/>
      <c r="AA100" s="54"/>
    </row>
    <row r="101" spans="19:27" x14ac:dyDescent="0.2">
      <c r="S101" s="54"/>
      <c r="T101" s="54"/>
      <c r="U101" s="54"/>
      <c r="V101" s="54"/>
      <c r="W101" s="54"/>
      <c r="X101" s="54"/>
      <c r="Y101" s="54"/>
      <c r="Z101" s="54"/>
      <c r="AA101" s="54"/>
    </row>
    <row r="102" spans="19:27" x14ac:dyDescent="0.2">
      <c r="S102" s="54"/>
      <c r="T102" s="54"/>
      <c r="U102" s="54"/>
      <c r="V102" s="54"/>
      <c r="W102" s="54"/>
      <c r="X102" s="54"/>
      <c r="Y102" s="54"/>
      <c r="Z102" s="54"/>
      <c r="AA102" s="54"/>
    </row>
    <row r="103" spans="19:27" x14ac:dyDescent="0.2">
      <c r="S103" s="54"/>
      <c r="T103" s="54"/>
      <c r="U103" s="54"/>
      <c r="V103" s="54"/>
      <c r="W103" s="54"/>
      <c r="X103" s="54"/>
      <c r="Y103" s="54"/>
      <c r="Z103" s="54"/>
      <c r="AA103" s="54"/>
    </row>
    <row r="104" spans="19:27" x14ac:dyDescent="0.2">
      <c r="S104" s="54"/>
      <c r="T104" s="54"/>
      <c r="U104" s="54"/>
      <c r="V104" s="54"/>
      <c r="W104" s="54"/>
      <c r="X104" s="54"/>
      <c r="Y104" s="54"/>
      <c r="Z104" s="54"/>
      <c r="AA104" s="54"/>
    </row>
    <row r="105" spans="19:27" x14ac:dyDescent="0.2">
      <c r="S105" s="54"/>
      <c r="T105" s="54"/>
      <c r="U105" s="54"/>
      <c r="V105" s="54"/>
      <c r="W105" s="54"/>
      <c r="X105" s="54"/>
      <c r="Y105" s="54"/>
      <c r="Z105" s="54"/>
      <c r="AA105" s="54"/>
    </row>
    <row r="106" spans="19:27" x14ac:dyDescent="0.2">
      <c r="S106" s="54"/>
      <c r="T106" s="54"/>
      <c r="U106" s="54"/>
      <c r="V106" s="54"/>
      <c r="W106" s="54"/>
      <c r="X106" s="54"/>
      <c r="Y106" s="54"/>
      <c r="Z106" s="54"/>
      <c r="AA106" s="54"/>
    </row>
    <row r="107" spans="19:27" x14ac:dyDescent="0.2">
      <c r="S107" s="54"/>
      <c r="T107" s="54"/>
      <c r="U107" s="54"/>
      <c r="V107" s="54"/>
      <c r="W107" s="54"/>
      <c r="X107" s="54"/>
      <c r="Y107" s="54"/>
      <c r="Z107" s="54"/>
      <c r="AA107" s="54"/>
    </row>
    <row r="108" spans="19:27" x14ac:dyDescent="0.2">
      <c r="S108" s="54"/>
      <c r="T108" s="54"/>
      <c r="U108" s="54"/>
      <c r="V108" s="54"/>
      <c r="W108" s="54"/>
      <c r="X108" s="54"/>
      <c r="Y108" s="54"/>
      <c r="Z108" s="54"/>
      <c r="AA108" s="54"/>
    </row>
    <row r="109" spans="19:27" x14ac:dyDescent="0.2">
      <c r="S109" s="54"/>
      <c r="T109" s="54"/>
      <c r="U109" s="54"/>
      <c r="V109" s="54"/>
      <c r="W109" s="54"/>
      <c r="X109" s="54"/>
      <c r="Y109" s="54"/>
      <c r="Z109" s="54"/>
      <c r="AA109" s="54"/>
    </row>
    <row r="110" spans="19:27" x14ac:dyDescent="0.2">
      <c r="S110" s="54"/>
      <c r="T110" s="54"/>
      <c r="U110" s="54"/>
      <c r="V110" s="54"/>
      <c r="W110" s="54"/>
      <c r="X110" s="54"/>
      <c r="Y110" s="54"/>
      <c r="Z110" s="54"/>
      <c r="AA110" s="54"/>
    </row>
    <row r="111" spans="19:27" x14ac:dyDescent="0.2">
      <c r="S111" s="54"/>
      <c r="T111" s="54"/>
      <c r="U111" s="54"/>
      <c r="V111" s="54"/>
      <c r="W111" s="54"/>
      <c r="X111" s="54"/>
      <c r="Y111" s="54"/>
      <c r="Z111" s="54"/>
      <c r="AA111" s="54"/>
    </row>
    <row r="112" spans="19:27" x14ac:dyDescent="0.2">
      <c r="S112" s="54"/>
      <c r="T112" s="54"/>
      <c r="U112" s="54"/>
      <c r="V112" s="54"/>
      <c r="W112" s="54"/>
      <c r="X112" s="54"/>
      <c r="Y112" s="54"/>
      <c r="Z112" s="54"/>
      <c r="AA112" s="54"/>
    </row>
    <row r="113" spans="19:27" x14ac:dyDescent="0.2">
      <c r="S113" s="54"/>
      <c r="T113" s="54"/>
      <c r="U113" s="54"/>
      <c r="V113" s="54"/>
      <c r="W113" s="54"/>
      <c r="X113" s="54"/>
      <c r="Y113" s="54"/>
      <c r="Z113" s="54"/>
      <c r="AA113" s="54"/>
    </row>
    <row r="114" spans="19:27" x14ac:dyDescent="0.2">
      <c r="S114" s="54"/>
      <c r="T114" s="54"/>
      <c r="U114" s="54"/>
      <c r="V114" s="54"/>
      <c r="W114" s="54"/>
      <c r="X114" s="54"/>
      <c r="Y114" s="54"/>
      <c r="Z114" s="54"/>
      <c r="AA114" s="54"/>
    </row>
    <row r="115" spans="19:27" x14ac:dyDescent="0.2">
      <c r="S115" s="54"/>
      <c r="T115" s="54"/>
      <c r="U115" s="54"/>
      <c r="V115" s="54"/>
      <c r="W115" s="54"/>
      <c r="X115" s="54"/>
      <c r="Y115" s="54"/>
      <c r="Z115" s="54"/>
      <c r="AA115" s="54"/>
    </row>
    <row r="116" spans="19:27" x14ac:dyDescent="0.2">
      <c r="S116" s="54"/>
      <c r="T116" s="54"/>
      <c r="U116" s="54"/>
      <c r="V116" s="54"/>
      <c r="W116" s="54"/>
      <c r="X116" s="54"/>
      <c r="Y116" s="54"/>
      <c r="Z116" s="54"/>
      <c r="AA116" s="54"/>
    </row>
    <row r="117" spans="19:27" x14ac:dyDescent="0.2">
      <c r="S117" s="54"/>
      <c r="T117" s="54"/>
      <c r="U117" s="54"/>
      <c r="V117" s="54"/>
      <c r="W117" s="54"/>
      <c r="X117" s="54"/>
      <c r="Y117" s="54"/>
      <c r="Z117" s="54"/>
      <c r="AA117" s="54"/>
    </row>
    <row r="118" spans="19:27" x14ac:dyDescent="0.2">
      <c r="S118" s="54"/>
      <c r="T118" s="54"/>
      <c r="U118" s="54"/>
      <c r="V118" s="54"/>
      <c r="W118" s="54"/>
      <c r="X118" s="54"/>
      <c r="Y118" s="54"/>
      <c r="Z118" s="54"/>
      <c r="AA118" s="54"/>
    </row>
    <row r="119" spans="19:27" x14ac:dyDescent="0.2">
      <c r="S119" s="54"/>
      <c r="T119" s="54"/>
      <c r="U119" s="54"/>
      <c r="V119" s="54"/>
      <c r="W119" s="54"/>
      <c r="X119" s="54"/>
      <c r="Y119" s="54"/>
      <c r="Z119" s="54"/>
      <c r="AA119" s="54"/>
    </row>
    <row r="120" spans="19:27" x14ac:dyDescent="0.2">
      <c r="S120" s="54"/>
      <c r="T120" s="54"/>
      <c r="U120" s="54"/>
      <c r="V120" s="54"/>
      <c r="W120" s="54"/>
      <c r="X120" s="54"/>
      <c r="Y120" s="54"/>
      <c r="Z120" s="54"/>
      <c r="AA120" s="54"/>
    </row>
    <row r="121" spans="19:27" x14ac:dyDescent="0.2">
      <c r="S121" s="54"/>
      <c r="T121" s="54"/>
      <c r="U121" s="54"/>
      <c r="V121" s="54"/>
      <c r="W121" s="54"/>
      <c r="X121" s="54"/>
      <c r="Y121" s="54"/>
      <c r="Z121" s="54"/>
      <c r="AA121" s="54"/>
    </row>
    <row r="122" spans="19:27" x14ac:dyDescent="0.2">
      <c r="S122" s="54"/>
      <c r="T122" s="54"/>
      <c r="U122" s="54"/>
      <c r="V122" s="54"/>
      <c r="W122" s="54"/>
      <c r="X122" s="54"/>
      <c r="Y122" s="54"/>
      <c r="Z122" s="54"/>
      <c r="AA122" s="54"/>
    </row>
    <row r="123" spans="19:27" x14ac:dyDescent="0.2">
      <c r="S123" s="54"/>
      <c r="T123" s="54"/>
      <c r="U123" s="54"/>
      <c r="V123" s="54"/>
      <c r="W123" s="54"/>
      <c r="X123" s="54"/>
      <c r="Y123" s="54"/>
      <c r="Z123" s="54"/>
      <c r="AA123" s="54"/>
    </row>
    <row r="124" spans="19:27" x14ac:dyDescent="0.2">
      <c r="S124" s="54"/>
      <c r="T124" s="54"/>
      <c r="U124" s="54"/>
      <c r="V124" s="54"/>
      <c r="W124" s="54"/>
      <c r="X124" s="54"/>
      <c r="Y124" s="54"/>
      <c r="Z124" s="54"/>
      <c r="AA124" s="54"/>
    </row>
    <row r="125" spans="19:27" x14ac:dyDescent="0.2">
      <c r="S125" s="54"/>
      <c r="T125" s="54"/>
      <c r="U125" s="54"/>
      <c r="V125" s="54"/>
      <c r="W125" s="54"/>
      <c r="X125" s="54"/>
      <c r="Y125" s="54"/>
      <c r="Z125" s="54"/>
      <c r="AA125" s="54"/>
    </row>
    <row r="126" spans="19:27" x14ac:dyDescent="0.2">
      <c r="S126" s="54"/>
      <c r="T126" s="54"/>
      <c r="U126" s="54"/>
      <c r="V126" s="54"/>
      <c r="W126" s="54"/>
      <c r="X126" s="54"/>
      <c r="Y126" s="54"/>
      <c r="Z126" s="54"/>
      <c r="AA126" s="54"/>
    </row>
    <row r="127" spans="19:27" x14ac:dyDescent="0.2">
      <c r="S127" s="54"/>
      <c r="T127" s="54"/>
      <c r="U127" s="54"/>
      <c r="V127" s="54"/>
      <c r="W127" s="54"/>
      <c r="X127" s="54"/>
      <c r="Y127" s="54"/>
      <c r="Z127" s="54"/>
      <c r="AA127" s="54"/>
    </row>
    <row r="128" spans="19:27" x14ac:dyDescent="0.2">
      <c r="S128" s="54"/>
      <c r="T128" s="54"/>
      <c r="U128" s="54"/>
      <c r="V128" s="54"/>
      <c r="W128" s="54"/>
      <c r="X128" s="54"/>
      <c r="Y128" s="54"/>
      <c r="Z128" s="54"/>
      <c r="AA128" s="54"/>
    </row>
    <row r="129" spans="19:27" x14ac:dyDescent="0.2">
      <c r="S129" s="54"/>
      <c r="T129" s="54"/>
      <c r="U129" s="54"/>
      <c r="V129" s="54"/>
      <c r="W129" s="54"/>
      <c r="X129" s="54"/>
      <c r="Y129" s="54"/>
      <c r="Z129" s="54"/>
      <c r="AA129" s="54"/>
    </row>
    <row r="130" spans="19:27" x14ac:dyDescent="0.2">
      <c r="S130" s="54"/>
      <c r="T130" s="54"/>
      <c r="U130" s="54"/>
      <c r="V130" s="54"/>
    </row>
    <row r="131" spans="19:27" x14ac:dyDescent="0.2">
      <c r="S131" s="54"/>
      <c r="T131" s="54"/>
      <c r="U131" s="54"/>
      <c r="V131" s="54"/>
    </row>
    <row r="132" spans="19:27" x14ac:dyDescent="0.2">
      <c r="S132" s="54"/>
      <c r="T132" s="54"/>
      <c r="U132" s="54"/>
      <c r="V132" s="54"/>
    </row>
    <row r="133" spans="19:27" x14ac:dyDescent="0.2">
      <c r="S133" s="54"/>
      <c r="T133" s="54"/>
      <c r="U133" s="54"/>
      <c r="V133" s="54"/>
    </row>
    <row r="134" spans="19:27" x14ac:dyDescent="0.2">
      <c r="S134" s="54"/>
      <c r="T134" s="54"/>
      <c r="U134" s="54"/>
      <c r="V134" s="54"/>
    </row>
    <row r="135" spans="19:27" x14ac:dyDescent="0.2">
      <c r="S135" s="54"/>
      <c r="T135" s="54"/>
      <c r="U135" s="54"/>
      <c r="V135" s="54"/>
    </row>
    <row r="136" spans="19:27" x14ac:dyDescent="0.2">
      <c r="S136" s="54"/>
      <c r="T136" s="54"/>
      <c r="U136" s="54"/>
      <c r="V136" s="54"/>
    </row>
    <row r="137" spans="19:27" x14ac:dyDescent="0.2">
      <c r="S137" s="54"/>
      <c r="T137" s="54"/>
      <c r="U137" s="54"/>
      <c r="V137" s="54"/>
    </row>
    <row r="138" spans="19:27" x14ac:dyDescent="0.2">
      <c r="S138" s="54"/>
      <c r="T138" s="54"/>
      <c r="U138" s="54"/>
      <c r="V138" s="54"/>
    </row>
    <row r="139" spans="19:27" x14ac:dyDescent="0.2">
      <c r="S139" s="54"/>
      <c r="T139" s="54"/>
      <c r="U139" s="54"/>
      <c r="V139" s="54"/>
    </row>
    <row r="140" spans="19:27" x14ac:dyDescent="0.2">
      <c r="S140" s="54"/>
      <c r="T140" s="54"/>
      <c r="U140" s="54"/>
      <c r="V140" s="54"/>
    </row>
    <row r="141" spans="19:27" x14ac:dyDescent="0.2">
      <c r="S141" s="54"/>
      <c r="T141" s="54"/>
      <c r="U141" s="54"/>
      <c r="V141" s="54"/>
    </row>
    <row r="142" spans="19:27" x14ac:dyDescent="0.2">
      <c r="S142" s="54"/>
      <c r="T142" s="54"/>
      <c r="U142" s="54"/>
      <c r="V142" s="54"/>
    </row>
    <row r="143" spans="19:27" x14ac:dyDescent="0.2">
      <c r="S143" s="54"/>
      <c r="T143" s="54"/>
      <c r="U143" s="54"/>
      <c r="V143" s="54"/>
    </row>
    <row r="144" spans="19:27" x14ac:dyDescent="0.2">
      <c r="S144" s="54"/>
      <c r="T144" s="54"/>
      <c r="U144" s="54"/>
      <c r="V144" s="54"/>
    </row>
    <row r="145" spans="19:22" x14ac:dyDescent="0.2">
      <c r="S145" s="54"/>
      <c r="T145" s="54"/>
      <c r="U145" s="54"/>
      <c r="V145" s="54"/>
    </row>
    <row r="146" spans="19:22" x14ac:dyDescent="0.2">
      <c r="S146" s="54"/>
      <c r="T146" s="54"/>
      <c r="U146" s="54"/>
      <c r="V146" s="54"/>
    </row>
    <row r="147" spans="19:22" x14ac:dyDescent="0.2">
      <c r="S147" s="54"/>
      <c r="T147" s="54"/>
      <c r="U147" s="54"/>
      <c r="V147" s="54"/>
    </row>
    <row r="148" spans="19:22" x14ac:dyDescent="0.2">
      <c r="S148" s="54"/>
      <c r="T148" s="54"/>
      <c r="U148" s="54"/>
      <c r="V148" s="54"/>
    </row>
    <row r="149" spans="19:22" x14ac:dyDescent="0.2">
      <c r="S149" s="54"/>
      <c r="T149" s="54"/>
      <c r="U149" s="54"/>
      <c r="V149" s="54"/>
    </row>
    <row r="150" spans="19:22" x14ac:dyDescent="0.2">
      <c r="S150" s="54"/>
      <c r="T150" s="54"/>
      <c r="U150" s="54"/>
      <c r="V150" s="54"/>
    </row>
    <row r="151" spans="19:22" x14ac:dyDescent="0.2">
      <c r="S151" s="54"/>
      <c r="T151" s="54"/>
      <c r="U151" s="54"/>
      <c r="V151" s="54"/>
    </row>
    <row r="152" spans="19:22" x14ac:dyDescent="0.2">
      <c r="S152" s="54"/>
      <c r="T152" s="54"/>
      <c r="U152" s="54"/>
      <c r="V152" s="54"/>
    </row>
    <row r="153" spans="19:22" x14ac:dyDescent="0.2">
      <c r="S153" s="54"/>
      <c r="T153" s="54"/>
      <c r="U153" s="54"/>
      <c r="V153" s="54"/>
    </row>
    <row r="154" spans="19:22" x14ac:dyDescent="0.2">
      <c r="S154" s="54"/>
      <c r="T154" s="54"/>
      <c r="U154" s="54"/>
      <c r="V154" s="54"/>
    </row>
    <row r="155" spans="19:22" x14ac:dyDescent="0.2">
      <c r="S155" s="54"/>
      <c r="T155" s="54"/>
      <c r="U155" s="54"/>
      <c r="V155" s="54"/>
    </row>
    <row r="156" spans="19:22" x14ac:dyDescent="0.2">
      <c r="S156" s="54"/>
      <c r="T156" s="54"/>
      <c r="U156" s="54"/>
      <c r="V156" s="54"/>
    </row>
    <row r="157" spans="19:22" x14ac:dyDescent="0.2">
      <c r="S157" s="54"/>
      <c r="T157" s="54"/>
      <c r="U157" s="54"/>
      <c r="V157" s="54"/>
    </row>
    <row r="158" spans="19:22" x14ac:dyDescent="0.2">
      <c r="S158" s="54"/>
      <c r="T158" s="54"/>
      <c r="U158" s="54"/>
      <c r="V158" s="54"/>
    </row>
    <row r="159" spans="19:22" x14ac:dyDescent="0.2">
      <c r="S159" s="54"/>
      <c r="T159" s="54"/>
      <c r="U159" s="54"/>
      <c r="V159" s="54"/>
    </row>
    <row r="160" spans="19:22" x14ac:dyDescent="0.2">
      <c r="S160" s="54"/>
      <c r="T160" s="54"/>
      <c r="U160" s="54"/>
      <c r="V160" s="54"/>
    </row>
    <row r="161" spans="19:22" x14ac:dyDescent="0.2">
      <c r="S161" s="54"/>
      <c r="T161" s="54"/>
      <c r="U161" s="54"/>
      <c r="V161" s="54"/>
    </row>
    <row r="162" spans="19:22" x14ac:dyDescent="0.2">
      <c r="S162" s="54"/>
      <c r="T162" s="54"/>
      <c r="U162" s="54"/>
      <c r="V162" s="54"/>
    </row>
    <row r="163" spans="19:22" x14ac:dyDescent="0.2">
      <c r="S163" s="54"/>
      <c r="T163" s="54"/>
      <c r="U163" s="54"/>
      <c r="V163" s="54"/>
    </row>
    <row r="164" spans="19:22" x14ac:dyDescent="0.2">
      <c r="S164" s="54"/>
      <c r="T164" s="54"/>
      <c r="U164" s="54"/>
      <c r="V164" s="54"/>
    </row>
    <row r="165" spans="19:22" x14ac:dyDescent="0.2">
      <c r="S165" s="54"/>
      <c r="T165" s="54"/>
      <c r="U165" s="54"/>
      <c r="V165" s="54"/>
    </row>
    <row r="166" spans="19:22" x14ac:dyDescent="0.2">
      <c r="S166" s="54"/>
      <c r="T166" s="54"/>
      <c r="U166" s="54"/>
      <c r="V166" s="54"/>
    </row>
    <row r="167" spans="19:22" x14ac:dyDescent="0.2">
      <c r="S167" s="54"/>
      <c r="T167" s="54"/>
      <c r="U167" s="54"/>
      <c r="V167" s="54"/>
    </row>
    <row r="168" spans="19:22" x14ac:dyDescent="0.2">
      <c r="S168" s="54"/>
      <c r="T168" s="54"/>
      <c r="U168" s="54"/>
      <c r="V168" s="54"/>
    </row>
    <row r="169" spans="19:22" x14ac:dyDescent="0.2">
      <c r="S169" s="54"/>
      <c r="T169" s="54"/>
      <c r="U169" s="54"/>
      <c r="V169" s="54"/>
    </row>
    <row r="170" spans="19:22" x14ac:dyDescent="0.2">
      <c r="S170" s="54"/>
      <c r="T170" s="54"/>
      <c r="U170" s="54"/>
      <c r="V170" s="54"/>
    </row>
    <row r="171" spans="19:22" x14ac:dyDescent="0.2">
      <c r="S171" s="54"/>
      <c r="T171" s="54"/>
      <c r="U171" s="54"/>
      <c r="V171" s="54"/>
    </row>
    <row r="172" spans="19:22" x14ac:dyDescent="0.2">
      <c r="S172" s="54"/>
      <c r="T172" s="54"/>
      <c r="U172" s="54"/>
      <c r="V172" s="54"/>
    </row>
  </sheetData>
  <mergeCells count="83">
    <mergeCell ref="C36:AC36"/>
    <mergeCell ref="AH3:AH4"/>
    <mergeCell ref="B28:C28"/>
    <mergeCell ref="B27:C27"/>
    <mergeCell ref="B26:C26"/>
    <mergeCell ref="B25:C25"/>
    <mergeCell ref="B24:C24"/>
    <mergeCell ref="B23:C23"/>
    <mergeCell ref="Z34:AA34"/>
    <mergeCell ref="Y32:Y33"/>
    <mergeCell ref="B30:C30"/>
    <mergeCell ref="B21:C21"/>
    <mergeCell ref="B16:C16"/>
    <mergeCell ref="B29:C29"/>
    <mergeCell ref="N32:O33"/>
    <mergeCell ref="S32:S33"/>
    <mergeCell ref="Q34:R34"/>
    <mergeCell ref="N34:O34"/>
    <mergeCell ref="Q32:R33"/>
    <mergeCell ref="P32:P33"/>
    <mergeCell ref="AI34:AJ34"/>
    <mergeCell ref="AC32:AD33"/>
    <mergeCell ref="AE32:AE33"/>
    <mergeCell ref="AH32:AH33"/>
    <mergeCell ref="AI32:AJ33"/>
    <mergeCell ref="AF34:AG34"/>
    <mergeCell ref="AF32:AG33"/>
    <mergeCell ref="AC34:AD34"/>
    <mergeCell ref="T34:U34"/>
    <mergeCell ref="W34:X34"/>
    <mergeCell ref="V32:V33"/>
    <mergeCell ref="W32:X33"/>
    <mergeCell ref="M32:M33"/>
    <mergeCell ref="A32:A33"/>
    <mergeCell ref="B32:C33"/>
    <mergeCell ref="J32:J33"/>
    <mergeCell ref="K32:L33"/>
    <mergeCell ref="A3:A4"/>
    <mergeCell ref="B3:C4"/>
    <mergeCell ref="AB3:AB4"/>
    <mergeCell ref="V3:V4"/>
    <mergeCell ref="W3:X3"/>
    <mergeCell ref="K3:L3"/>
    <mergeCell ref="M3:M4"/>
    <mergeCell ref="J3:J4"/>
    <mergeCell ref="D3:D4"/>
    <mergeCell ref="E3:F3"/>
    <mergeCell ref="H3:I3"/>
    <mergeCell ref="G3:G4"/>
    <mergeCell ref="Z32:AA33"/>
    <mergeCell ref="Z3:AA3"/>
    <mergeCell ref="N3:O3"/>
    <mergeCell ref="Q3:R3"/>
    <mergeCell ref="AG1:AJ1"/>
    <mergeCell ref="Y3:Y4"/>
    <mergeCell ref="T3:U3"/>
    <mergeCell ref="AI3:AJ3"/>
    <mergeCell ref="AC3:AD3"/>
    <mergeCell ref="AE3:AE4"/>
    <mergeCell ref="AF3:AG3"/>
    <mergeCell ref="T32:U33"/>
    <mergeCell ref="AB32:AB33"/>
    <mergeCell ref="P3:P4"/>
    <mergeCell ref="S3:S4"/>
    <mergeCell ref="B15:C15"/>
    <mergeCell ref="K34:L34"/>
    <mergeCell ref="B17:C17"/>
    <mergeCell ref="B20:C20"/>
    <mergeCell ref="B34:C34"/>
    <mergeCell ref="B31:C31"/>
    <mergeCell ref="B19:C19"/>
    <mergeCell ref="B18:C18"/>
    <mergeCell ref="B22:C22"/>
    <mergeCell ref="B5:C5"/>
    <mergeCell ref="B14:C14"/>
    <mergeCell ref="B13:C13"/>
    <mergeCell ref="B12:C12"/>
    <mergeCell ref="B11:C11"/>
    <mergeCell ref="B10:C10"/>
    <mergeCell ref="B9:C9"/>
    <mergeCell ref="B8:C8"/>
    <mergeCell ref="B7:C7"/>
    <mergeCell ref="B6:C6"/>
  </mergeCells>
  <phoneticPr fontId="6" type="noConversion"/>
  <printOptions horizontalCentered="1"/>
  <pageMargins left="0.19685039370078741" right="0.11811023622047245" top="0.59055118110236227" bottom="0.19685039370078741" header="0.11811023622047245" footer="0.11811023622047245"/>
  <pageSetup paperSize="9" scale="68" pageOrder="overThenDown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4"/>
  <sheetViews>
    <sheetView workbookViewId="0">
      <selection activeCell="S24" sqref="S24"/>
    </sheetView>
  </sheetViews>
  <sheetFormatPr defaultRowHeight="12.75" x14ac:dyDescent="0.2"/>
  <cols>
    <col min="1" max="1" width="21.85546875" customWidth="1"/>
    <col min="2" max="2" width="15.7109375" customWidth="1"/>
    <col min="3" max="3" width="9" bestFit="1" customWidth="1"/>
    <col min="4" max="4" width="4.42578125" customWidth="1"/>
    <col min="5" max="5" width="13" customWidth="1"/>
    <col min="7" max="7" width="4.28515625" customWidth="1"/>
    <col min="8" max="8" width="2.85546875" customWidth="1"/>
    <col min="9" max="9" width="10.5703125" bestFit="1" customWidth="1"/>
    <col min="11" max="11" width="2.42578125" customWidth="1"/>
    <col min="12" max="12" width="7.5703125" customWidth="1"/>
    <col min="13" max="13" width="6.42578125" customWidth="1"/>
    <col min="14" max="14" width="4.7109375" customWidth="1"/>
    <col min="15" max="15" width="2.7109375" customWidth="1"/>
    <col min="16" max="16" width="7.28515625" customWidth="1"/>
    <col min="17" max="17" width="7.7109375" customWidth="1"/>
  </cols>
  <sheetData>
    <row r="1" spans="1:18" x14ac:dyDescent="0.2">
      <c r="A1">
        <v>1000</v>
      </c>
      <c r="M1" t="s">
        <v>77</v>
      </c>
      <c r="P1" t="s">
        <v>76</v>
      </c>
    </row>
    <row r="2" spans="1:18" x14ac:dyDescent="0.2">
      <c r="B2" t="s">
        <v>73</v>
      </c>
      <c r="I2" t="s">
        <v>72</v>
      </c>
      <c r="M2">
        <v>108.3</v>
      </c>
      <c r="P2" t="s">
        <v>72</v>
      </c>
    </row>
    <row r="3" spans="1:18" x14ac:dyDescent="0.2">
      <c r="B3" t="s">
        <v>61</v>
      </c>
      <c r="C3">
        <v>12</v>
      </c>
      <c r="E3" t="s">
        <v>70</v>
      </c>
      <c r="F3" t="s">
        <v>71</v>
      </c>
      <c r="I3">
        <v>2013</v>
      </c>
      <c r="J3">
        <v>2012</v>
      </c>
      <c r="L3" t="s">
        <v>74</v>
      </c>
      <c r="P3" s="27" t="s">
        <v>75</v>
      </c>
    </row>
    <row r="4" spans="1:18" s="29" customFormat="1" ht="15.75" x14ac:dyDescent="0.2">
      <c r="A4" s="16" t="s">
        <v>42</v>
      </c>
      <c r="B4" s="17">
        <v>27877883</v>
      </c>
      <c r="C4" s="18">
        <v>18068573</v>
      </c>
      <c r="E4" s="22">
        <v>3214065</v>
      </c>
      <c r="F4" s="22">
        <v>3213289</v>
      </c>
      <c r="I4" s="30">
        <f>B4/F4*$A$1</f>
        <v>8675.8094276611919</v>
      </c>
      <c r="J4" s="29">
        <f>C4/E4*1000</f>
        <v>5621.7198469850491</v>
      </c>
      <c r="L4" s="31">
        <f>I4/J4*100</f>
        <v>154.32660580398831</v>
      </c>
      <c r="P4" s="32">
        <f>I4/(J4*$M$2)*100</f>
        <v>1.4249917433424593</v>
      </c>
      <c r="Q4" s="30">
        <f>P4*100</f>
        <v>142.49917433424594</v>
      </c>
      <c r="R4" s="33"/>
    </row>
    <row r="5" spans="1:18" ht="15.75" x14ac:dyDescent="0.2">
      <c r="A5" s="19" t="s">
        <v>43</v>
      </c>
      <c r="B5" s="20">
        <v>202660</v>
      </c>
      <c r="C5" s="21">
        <v>44846</v>
      </c>
      <c r="E5" s="23">
        <v>11988</v>
      </c>
      <c r="F5" s="23">
        <v>11783</v>
      </c>
      <c r="I5" s="12">
        <f t="shared" ref="I5:I31" si="0">B5/F5*$A$1</f>
        <v>17199.35500297038</v>
      </c>
      <c r="J5">
        <f t="shared" ref="J5:J31" si="1">C5/E5*1000</f>
        <v>3740.9075742409077</v>
      </c>
      <c r="L5" s="13">
        <f t="shared" ref="L5:L31" si="2">I5/J5*100</f>
        <v>459.76423265309927</v>
      </c>
      <c r="N5" s="24">
        <f>RANK(J5,$J$5:$J$31)</f>
        <v>11</v>
      </c>
      <c r="P5" s="26">
        <f t="shared" ref="P5:P31" si="3">I5/(J5*$M$2)*100</f>
        <v>4.2452837733434832</v>
      </c>
      <c r="Q5" s="12">
        <f t="shared" ref="Q5:Q31" si="4">P5*100</f>
        <v>424.52837733434831</v>
      </c>
      <c r="R5" s="25"/>
    </row>
    <row r="6" spans="1:18" ht="15.75" x14ac:dyDescent="0.2">
      <c r="A6" s="19" t="s">
        <v>44</v>
      </c>
      <c r="B6" s="20">
        <v>187951</v>
      </c>
      <c r="C6" s="21">
        <v>214546</v>
      </c>
      <c r="E6" s="23">
        <v>41426</v>
      </c>
      <c r="F6" s="23">
        <v>41067</v>
      </c>
      <c r="I6" s="12">
        <f t="shared" si="0"/>
        <v>4576.6917476319186</v>
      </c>
      <c r="J6">
        <f t="shared" si="1"/>
        <v>5179.0180080142909</v>
      </c>
      <c r="L6" s="13">
        <f t="shared" si="2"/>
        <v>88.369875149105482</v>
      </c>
      <c r="N6" s="24">
        <f t="shared" ref="N6:N31" si="5">RANK(J6,$J$5:$J$31)</f>
        <v>8</v>
      </c>
      <c r="P6" s="26">
        <f t="shared" si="3"/>
        <v>0.8159729930665327</v>
      </c>
      <c r="Q6" s="12">
        <f t="shared" si="4"/>
        <v>81.597299306653269</v>
      </c>
      <c r="R6" s="25"/>
    </row>
    <row r="7" spans="1:18" ht="15.75" x14ac:dyDescent="0.2">
      <c r="A7" s="19" t="s">
        <v>45</v>
      </c>
      <c r="B7" s="20">
        <v>2747</v>
      </c>
      <c r="C7" s="21">
        <v>1521</v>
      </c>
      <c r="E7" s="23">
        <v>13981</v>
      </c>
      <c r="F7" s="23">
        <v>14042</v>
      </c>
      <c r="I7" s="12">
        <f t="shared" si="0"/>
        <v>195.62740350377439</v>
      </c>
      <c r="J7">
        <f t="shared" si="1"/>
        <v>108.79050139475002</v>
      </c>
      <c r="L7" s="13">
        <f t="shared" si="2"/>
        <v>179.82029772427808</v>
      </c>
      <c r="N7" s="24">
        <f t="shared" si="5"/>
        <v>23</v>
      </c>
      <c r="P7" s="26">
        <f t="shared" si="3"/>
        <v>1.6603905607043219</v>
      </c>
      <c r="Q7" s="12">
        <f t="shared" si="4"/>
        <v>166.0390560704322</v>
      </c>
      <c r="R7" s="25"/>
    </row>
    <row r="8" spans="1:18" ht="15.75" x14ac:dyDescent="0.2">
      <c r="A8" s="19" t="s">
        <v>46</v>
      </c>
      <c r="B8" s="20">
        <v>446625</v>
      </c>
      <c r="C8" s="21">
        <v>280160</v>
      </c>
      <c r="E8" s="23">
        <v>20081</v>
      </c>
      <c r="F8" s="23">
        <v>19814</v>
      </c>
      <c r="I8" s="12">
        <f t="shared" si="0"/>
        <v>22540.880185727263</v>
      </c>
      <c r="J8">
        <f t="shared" si="1"/>
        <v>13951.496439420347</v>
      </c>
      <c r="L8" s="13">
        <f t="shared" si="2"/>
        <v>161.56603905253755</v>
      </c>
      <c r="N8" s="24">
        <f t="shared" si="5"/>
        <v>4</v>
      </c>
      <c r="P8" s="26">
        <f t="shared" si="3"/>
        <v>1.4918378490539017</v>
      </c>
      <c r="Q8" s="12">
        <f t="shared" si="4"/>
        <v>149.18378490539018</v>
      </c>
      <c r="R8" s="25"/>
    </row>
    <row r="9" spans="1:18" ht="31.5" x14ac:dyDescent="0.2">
      <c r="A9" s="19" t="s">
        <v>47</v>
      </c>
      <c r="B9" s="20">
        <v>465897</v>
      </c>
      <c r="C9" s="21">
        <v>278165</v>
      </c>
      <c r="E9" s="23">
        <v>18711</v>
      </c>
      <c r="F9" s="23">
        <v>18525</v>
      </c>
      <c r="I9" s="12">
        <f t="shared" si="0"/>
        <v>25149.635627530366</v>
      </c>
      <c r="J9">
        <f t="shared" si="1"/>
        <v>14866.388755277643</v>
      </c>
      <c r="L9" s="13">
        <f t="shared" si="2"/>
        <v>169.17111506721577</v>
      </c>
      <c r="N9" s="24">
        <f t="shared" si="5"/>
        <v>3</v>
      </c>
      <c r="P9" s="26">
        <f t="shared" si="3"/>
        <v>1.5620601575920201</v>
      </c>
      <c r="Q9" s="12">
        <f t="shared" si="4"/>
        <v>156.20601575920202</v>
      </c>
      <c r="R9" s="25"/>
    </row>
    <row r="10" spans="1:18" ht="15.75" x14ac:dyDescent="0.2">
      <c r="A10" s="19" t="s">
        <v>48</v>
      </c>
      <c r="B10" s="20">
        <v>75326</v>
      </c>
      <c r="C10" s="21">
        <v>83623</v>
      </c>
      <c r="E10" s="23">
        <v>24275</v>
      </c>
      <c r="F10" s="23">
        <v>24267</v>
      </c>
      <c r="I10" s="12">
        <f t="shared" si="0"/>
        <v>3104.0507685333992</v>
      </c>
      <c r="J10">
        <f t="shared" si="1"/>
        <v>3444.819773429454</v>
      </c>
      <c r="L10" s="13">
        <f t="shared" si="2"/>
        <v>90.107784229396543</v>
      </c>
      <c r="N10" s="24">
        <f t="shared" si="5"/>
        <v>12</v>
      </c>
      <c r="P10" s="26">
        <f t="shared" si="3"/>
        <v>0.83202016832314452</v>
      </c>
      <c r="Q10" s="12">
        <f t="shared" si="4"/>
        <v>83.202016832314456</v>
      </c>
      <c r="R10" s="25"/>
    </row>
    <row r="11" spans="1:18" ht="15.75" x14ac:dyDescent="0.2">
      <c r="A11" s="19" t="s">
        <v>49</v>
      </c>
      <c r="B11" s="20">
        <v>448442</v>
      </c>
      <c r="C11" s="21">
        <v>359027</v>
      </c>
      <c r="E11" s="23">
        <v>83597</v>
      </c>
      <c r="F11" s="23">
        <v>83887</v>
      </c>
      <c r="I11" s="12">
        <f t="shared" si="0"/>
        <v>5345.7865938703253</v>
      </c>
      <c r="J11">
        <f t="shared" si="1"/>
        <v>4294.7354570140069</v>
      </c>
      <c r="L11" s="13">
        <f t="shared" si="2"/>
        <v>124.47301230486221</v>
      </c>
      <c r="N11" s="24">
        <f t="shared" si="5"/>
        <v>10</v>
      </c>
      <c r="P11" s="26">
        <f t="shared" si="3"/>
        <v>1.1493352936737047</v>
      </c>
      <c r="Q11" s="12">
        <f t="shared" si="4"/>
        <v>114.93352936737047</v>
      </c>
      <c r="R11" s="25"/>
    </row>
    <row r="12" spans="1:18" ht="15.75" x14ac:dyDescent="0.2">
      <c r="A12" s="19" t="s">
        <v>50</v>
      </c>
      <c r="B12" s="20">
        <v>720</v>
      </c>
      <c r="C12" s="21">
        <v>485</v>
      </c>
      <c r="E12" s="23">
        <v>9994</v>
      </c>
      <c r="F12" s="23">
        <v>9940</v>
      </c>
      <c r="I12" s="12">
        <f t="shared" si="0"/>
        <v>72.434607645875261</v>
      </c>
      <c r="J12">
        <f t="shared" si="1"/>
        <v>48.529117470482291</v>
      </c>
      <c r="L12" s="13">
        <f t="shared" si="2"/>
        <v>149.26009666244892</v>
      </c>
      <c r="N12" s="24">
        <f t="shared" si="5"/>
        <v>25</v>
      </c>
      <c r="P12" s="26">
        <f t="shared" si="3"/>
        <v>1.3782095721371093</v>
      </c>
      <c r="Q12" s="12">
        <f t="shared" si="4"/>
        <v>137.82095721371093</v>
      </c>
      <c r="R12" s="25"/>
    </row>
    <row r="13" spans="1:18" ht="15.75" x14ac:dyDescent="0.2">
      <c r="A13" s="19" t="s">
        <v>51</v>
      </c>
      <c r="B13" s="20">
        <v>4514</v>
      </c>
      <c r="C13" s="21">
        <v>4124</v>
      </c>
      <c r="E13" s="23">
        <v>13162</v>
      </c>
      <c r="F13" s="23">
        <v>13086</v>
      </c>
      <c r="I13" s="12">
        <f t="shared" si="0"/>
        <v>344.94880024453619</v>
      </c>
      <c r="J13">
        <f t="shared" si="1"/>
        <v>313.32624221242969</v>
      </c>
      <c r="L13" s="13">
        <f t="shared" si="2"/>
        <v>110.09253416145941</v>
      </c>
      <c r="N13" s="24">
        <f t="shared" si="5"/>
        <v>20</v>
      </c>
      <c r="P13" s="26">
        <f t="shared" si="3"/>
        <v>1.0165515619710008</v>
      </c>
      <c r="Q13" s="12">
        <f t="shared" si="4"/>
        <v>101.65515619710008</v>
      </c>
      <c r="R13" s="25"/>
    </row>
    <row r="14" spans="1:18" ht="15.75" x14ac:dyDescent="0.2">
      <c r="A14" s="19" t="s">
        <v>52</v>
      </c>
      <c r="B14" s="20">
        <v>106</v>
      </c>
      <c r="C14" s="21">
        <v>18777</v>
      </c>
      <c r="E14" s="23">
        <v>11239</v>
      </c>
      <c r="F14" s="23">
        <v>11125</v>
      </c>
      <c r="I14" s="12">
        <f t="shared" si="0"/>
        <v>9.5280898876404496</v>
      </c>
      <c r="J14">
        <f t="shared" si="1"/>
        <v>1670.7002402348962</v>
      </c>
      <c r="L14" s="13">
        <f t="shared" si="2"/>
        <v>0.5703051725365661</v>
      </c>
      <c r="N14" s="24">
        <f t="shared" si="5"/>
        <v>16</v>
      </c>
      <c r="P14" s="26">
        <f t="shared" si="3"/>
        <v>5.265975739026465E-3</v>
      </c>
      <c r="Q14" s="12">
        <f t="shared" si="4"/>
        <v>0.5265975739026465</v>
      </c>
      <c r="R14" s="25"/>
    </row>
    <row r="15" spans="1:18" ht="15.75" x14ac:dyDescent="0.2">
      <c r="A15" s="19" t="s">
        <v>53</v>
      </c>
      <c r="B15" s="20">
        <v>473157</v>
      </c>
      <c r="C15" s="21">
        <v>293971</v>
      </c>
      <c r="E15" s="23">
        <v>32916</v>
      </c>
      <c r="F15" s="23">
        <v>32676</v>
      </c>
      <c r="I15" s="12">
        <f t="shared" si="0"/>
        <v>14480.260741828864</v>
      </c>
      <c r="J15">
        <f t="shared" si="1"/>
        <v>8930.9454368696061</v>
      </c>
      <c r="L15" s="13">
        <f t="shared" si="2"/>
        <v>162.13581019149473</v>
      </c>
      <c r="N15" s="24">
        <f t="shared" si="5"/>
        <v>6</v>
      </c>
      <c r="P15" s="26">
        <f t="shared" si="3"/>
        <v>1.4970988937349468</v>
      </c>
      <c r="Q15" s="12">
        <f t="shared" si="4"/>
        <v>149.70988937349466</v>
      </c>
      <c r="R15" s="25"/>
    </row>
    <row r="16" spans="1:18" ht="15.75" x14ac:dyDescent="0.2">
      <c r="A16" s="19" t="s">
        <v>54</v>
      </c>
      <c r="B16" s="20">
        <v>240761</v>
      </c>
      <c r="C16" s="21">
        <v>284986</v>
      </c>
      <c r="E16" s="23">
        <v>46940</v>
      </c>
      <c r="F16" s="23">
        <v>46418</v>
      </c>
      <c r="I16" s="12">
        <f t="shared" si="0"/>
        <v>5186.8025334999347</v>
      </c>
      <c r="J16">
        <f t="shared" si="1"/>
        <v>6071.2824882829145</v>
      </c>
      <c r="L16" s="13">
        <f t="shared" si="2"/>
        <v>85.431744339191013</v>
      </c>
      <c r="N16" s="24">
        <f t="shared" si="5"/>
        <v>7</v>
      </c>
      <c r="P16" s="26">
        <f t="shared" si="3"/>
        <v>0.78884343803500478</v>
      </c>
      <c r="Q16" s="12">
        <f t="shared" si="4"/>
        <v>78.884343803500485</v>
      </c>
      <c r="R16" s="25"/>
    </row>
    <row r="17" spans="1:18" ht="15.75" x14ac:dyDescent="0.2">
      <c r="A17" s="19" t="s">
        <v>55</v>
      </c>
      <c r="B17" s="20">
        <v>602</v>
      </c>
      <c r="C17" s="21">
        <v>299</v>
      </c>
      <c r="E17" s="23">
        <v>15665</v>
      </c>
      <c r="F17" s="23">
        <v>15478</v>
      </c>
      <c r="I17" s="12">
        <f t="shared" si="0"/>
        <v>38.893913942369814</v>
      </c>
      <c r="J17">
        <f t="shared" si="1"/>
        <v>19.087136929460584</v>
      </c>
      <c r="L17" s="13">
        <f t="shared" si="2"/>
        <v>203.77028826328529</v>
      </c>
      <c r="N17" s="24">
        <f t="shared" si="5"/>
        <v>27</v>
      </c>
      <c r="P17" s="26">
        <f t="shared" si="3"/>
        <v>1.8815354410275653</v>
      </c>
      <c r="Q17" s="12">
        <f t="shared" si="4"/>
        <v>188.15354410275654</v>
      </c>
      <c r="R17" s="25"/>
    </row>
    <row r="18" spans="1:18" ht="15.75" x14ac:dyDescent="0.2">
      <c r="A18" s="19" t="s">
        <v>56</v>
      </c>
      <c r="B18" s="20">
        <v>623920</v>
      </c>
      <c r="C18" s="21">
        <v>805990</v>
      </c>
      <c r="E18" s="23">
        <v>23730</v>
      </c>
      <c r="F18" s="23">
        <v>23501</v>
      </c>
      <c r="I18" s="12">
        <f t="shared" si="0"/>
        <v>26548.657503936003</v>
      </c>
      <c r="J18">
        <f t="shared" si="1"/>
        <v>33965.023177412564</v>
      </c>
      <c r="L18" s="13">
        <f t="shared" si="2"/>
        <v>78.164697151131051</v>
      </c>
      <c r="N18" s="24">
        <f t="shared" si="5"/>
        <v>1</v>
      </c>
      <c r="P18" s="26">
        <f t="shared" si="3"/>
        <v>0.72174235596612246</v>
      </c>
      <c r="Q18" s="12">
        <f t="shared" si="4"/>
        <v>72.174235596612249</v>
      </c>
      <c r="R18" s="25"/>
    </row>
    <row r="19" spans="1:18" ht="15.75" x14ac:dyDescent="0.2">
      <c r="A19" s="19" t="s">
        <v>57</v>
      </c>
      <c r="B19" s="20">
        <v>20836</v>
      </c>
      <c r="C19" s="21">
        <v>993</v>
      </c>
      <c r="E19" s="23">
        <v>17709</v>
      </c>
      <c r="F19" s="23">
        <v>17533</v>
      </c>
      <c r="I19" s="12">
        <f t="shared" si="0"/>
        <v>1188.3876119317858</v>
      </c>
      <c r="J19">
        <f t="shared" si="1"/>
        <v>56.073183127223444</v>
      </c>
      <c r="L19" s="13">
        <f t="shared" si="2"/>
        <v>2119.3510795266866</v>
      </c>
      <c r="N19" s="24">
        <f t="shared" si="5"/>
        <v>24</v>
      </c>
      <c r="P19" s="26">
        <f t="shared" si="3"/>
        <v>19.569262045491101</v>
      </c>
      <c r="Q19" s="12">
        <f t="shared" si="4"/>
        <v>1956.92620454911</v>
      </c>
      <c r="R19" s="25"/>
    </row>
    <row r="20" spans="1:18" ht="15.75" x14ac:dyDescent="0.2">
      <c r="A20" s="19" t="s">
        <v>17</v>
      </c>
      <c r="B20" s="20">
        <v>80495</v>
      </c>
      <c r="C20" s="21">
        <v>57160</v>
      </c>
      <c r="E20" s="23">
        <v>54595</v>
      </c>
      <c r="F20" s="23">
        <v>54650</v>
      </c>
      <c r="I20" s="12">
        <f t="shared" si="0"/>
        <v>1472.91857273559</v>
      </c>
      <c r="J20">
        <f t="shared" si="1"/>
        <v>1046.9823243886801</v>
      </c>
      <c r="L20" s="13">
        <f t="shared" si="2"/>
        <v>140.68227690430294</v>
      </c>
      <c r="N20" s="24">
        <f t="shared" si="5"/>
        <v>17</v>
      </c>
      <c r="P20" s="26">
        <f t="shared" si="3"/>
        <v>1.2990053269095376</v>
      </c>
      <c r="Q20" s="12">
        <f t="shared" si="4"/>
        <v>129.90053269095375</v>
      </c>
      <c r="R20" s="25"/>
    </row>
    <row r="21" spans="1:18" ht="15.75" x14ac:dyDescent="0.2">
      <c r="A21" s="19" t="s">
        <v>58</v>
      </c>
      <c r="B21" s="20">
        <v>697559</v>
      </c>
      <c r="C21" s="21">
        <v>536107</v>
      </c>
      <c r="E21" s="23">
        <v>34360</v>
      </c>
      <c r="F21" s="23">
        <v>34137</v>
      </c>
      <c r="I21" s="12">
        <f t="shared" si="0"/>
        <v>20434.103758385329</v>
      </c>
      <c r="J21">
        <f t="shared" si="1"/>
        <v>15602.648428405122</v>
      </c>
      <c r="L21" s="13">
        <f t="shared" si="2"/>
        <v>130.96561043562571</v>
      </c>
      <c r="N21" s="24">
        <f t="shared" si="5"/>
        <v>2</v>
      </c>
      <c r="P21" s="26">
        <f t="shared" si="3"/>
        <v>1.2092854149180581</v>
      </c>
      <c r="Q21" s="12">
        <f t="shared" si="4"/>
        <v>120.9285414918058</v>
      </c>
      <c r="R21" s="25"/>
    </row>
    <row r="22" spans="1:18" ht="15.75" x14ac:dyDescent="0.2">
      <c r="A22" s="19" t="s">
        <v>59</v>
      </c>
      <c r="B22" s="20">
        <v>12567</v>
      </c>
      <c r="C22" s="21">
        <v>90170</v>
      </c>
      <c r="E22" s="23">
        <v>17748</v>
      </c>
      <c r="F22" s="23">
        <v>17612</v>
      </c>
      <c r="I22" s="12">
        <f t="shared" si="0"/>
        <v>713.54758119463997</v>
      </c>
      <c r="J22">
        <f t="shared" si="1"/>
        <v>5080.5724588686044</v>
      </c>
      <c r="L22" s="13">
        <f t="shared" si="2"/>
        <v>14.044629556440579</v>
      </c>
      <c r="N22" s="24">
        <f t="shared" si="5"/>
        <v>9</v>
      </c>
      <c r="P22" s="26">
        <f t="shared" si="3"/>
        <v>0.12968263671690289</v>
      </c>
      <c r="Q22" s="12">
        <f t="shared" si="4"/>
        <v>12.968263671690289</v>
      </c>
      <c r="R22" s="25"/>
    </row>
    <row r="23" spans="1:18" ht="15.75" x14ac:dyDescent="0.2">
      <c r="A23" s="19" t="s">
        <v>60</v>
      </c>
      <c r="B23" s="20">
        <v>25632</v>
      </c>
      <c r="C23" s="21">
        <v>54040</v>
      </c>
      <c r="E23" s="23">
        <v>28655</v>
      </c>
      <c r="F23" s="23">
        <v>28492</v>
      </c>
      <c r="I23" s="12">
        <f t="shared" si="0"/>
        <v>899.62094623052076</v>
      </c>
      <c r="J23">
        <f t="shared" si="1"/>
        <v>1885.8837899145001</v>
      </c>
      <c r="L23" s="13">
        <f t="shared" si="2"/>
        <v>47.702883446031777</v>
      </c>
      <c r="N23" s="24">
        <f t="shared" si="5"/>
        <v>15</v>
      </c>
      <c r="P23" s="26">
        <f t="shared" si="3"/>
        <v>0.44046983791349753</v>
      </c>
      <c r="Q23" s="12">
        <f t="shared" si="4"/>
        <v>44.046983791349753</v>
      </c>
      <c r="R23" s="25"/>
    </row>
    <row r="24" spans="1:18" ht="15.75" x14ac:dyDescent="0.2">
      <c r="A24" s="19" t="s">
        <v>62</v>
      </c>
      <c r="B24" s="20">
        <v>7489</v>
      </c>
      <c r="C24" s="21">
        <v>64183</v>
      </c>
      <c r="E24" s="23">
        <v>23859</v>
      </c>
      <c r="F24" s="23">
        <v>23716</v>
      </c>
      <c r="I24" s="12">
        <f t="shared" si="0"/>
        <v>315.77837746668911</v>
      </c>
      <c r="J24">
        <f t="shared" si="1"/>
        <v>2690.0959805524121</v>
      </c>
      <c r="L24" s="13">
        <f t="shared" si="2"/>
        <v>11.738554302506483</v>
      </c>
      <c r="N24" s="24">
        <f t="shared" si="5"/>
        <v>14</v>
      </c>
      <c r="P24" s="26">
        <f t="shared" si="3"/>
        <v>0.10838923640356862</v>
      </c>
      <c r="Q24" s="12">
        <f t="shared" si="4"/>
        <v>10.838923640356862</v>
      </c>
      <c r="R24" s="25"/>
    </row>
    <row r="25" spans="1:18" ht="15.75" x14ac:dyDescent="0.2">
      <c r="A25" s="19" t="s">
        <v>63</v>
      </c>
      <c r="B25" s="20">
        <v>125008</v>
      </c>
      <c r="C25" s="21">
        <v>159769</v>
      </c>
      <c r="E25" s="23">
        <v>46891</v>
      </c>
      <c r="F25" s="23">
        <v>46549</v>
      </c>
      <c r="I25" s="12">
        <f t="shared" si="0"/>
        <v>2685.5141893488585</v>
      </c>
      <c r="J25">
        <f t="shared" si="1"/>
        <v>3407.242327952059</v>
      </c>
      <c r="L25" s="13">
        <f t="shared" si="2"/>
        <v>78.817821888324602</v>
      </c>
      <c r="N25" s="24">
        <f t="shared" si="5"/>
        <v>13</v>
      </c>
      <c r="P25" s="26">
        <f t="shared" si="3"/>
        <v>0.72777305529385594</v>
      </c>
      <c r="Q25" s="12">
        <f t="shared" si="4"/>
        <v>72.7773055293856</v>
      </c>
      <c r="R25" s="25"/>
    </row>
    <row r="26" spans="1:18" ht="15.75" x14ac:dyDescent="0.2">
      <c r="A26" s="19" t="s">
        <v>64</v>
      </c>
      <c r="B26" s="20">
        <v>115971</v>
      </c>
      <c r="C26" s="21">
        <v>25362</v>
      </c>
      <c r="E26" s="23">
        <v>57608</v>
      </c>
      <c r="F26" s="23">
        <v>60475</v>
      </c>
      <c r="I26" s="12">
        <f t="shared" si="0"/>
        <v>1917.6684580405126</v>
      </c>
      <c r="J26">
        <f t="shared" si="1"/>
        <v>440.25135397861408</v>
      </c>
      <c r="L26" s="13">
        <f t="shared" si="2"/>
        <v>435.58490864599736</v>
      </c>
      <c r="N26" s="24">
        <f t="shared" si="5"/>
        <v>19</v>
      </c>
      <c r="P26" s="26">
        <f t="shared" si="3"/>
        <v>4.0220213171375567</v>
      </c>
      <c r="Q26" s="12">
        <f t="shared" si="4"/>
        <v>402.20213171375565</v>
      </c>
      <c r="R26" s="25"/>
    </row>
    <row r="27" spans="1:18" ht="15.75" x14ac:dyDescent="0.2">
      <c r="A27" s="19" t="s">
        <v>65</v>
      </c>
      <c r="B27" s="20">
        <v>90882</v>
      </c>
      <c r="C27" s="21">
        <v>21171</v>
      </c>
      <c r="E27" s="23">
        <v>25874</v>
      </c>
      <c r="F27" s="23">
        <v>25898</v>
      </c>
      <c r="I27" s="12">
        <f t="shared" si="0"/>
        <v>3509.2285118541972</v>
      </c>
      <c r="J27">
        <f t="shared" si="1"/>
        <v>818.23452114091367</v>
      </c>
      <c r="L27" s="13">
        <f t="shared" si="2"/>
        <v>428.8780809395659</v>
      </c>
      <c r="N27" s="24">
        <f t="shared" si="5"/>
        <v>18</v>
      </c>
      <c r="P27" s="26">
        <f t="shared" si="3"/>
        <v>3.9600930834678292</v>
      </c>
      <c r="Q27" s="12">
        <f t="shared" si="4"/>
        <v>396.00930834678292</v>
      </c>
      <c r="R27" s="25"/>
    </row>
    <row r="28" spans="1:18" ht="15.75" x14ac:dyDescent="0.2">
      <c r="A28" s="19" t="s">
        <v>66</v>
      </c>
      <c r="B28" s="20">
        <v>7399</v>
      </c>
      <c r="C28" s="21">
        <v>3215</v>
      </c>
      <c r="E28" s="23">
        <v>16122</v>
      </c>
      <c r="F28" s="23">
        <v>16017</v>
      </c>
      <c r="I28" s="12">
        <f t="shared" si="0"/>
        <v>461.94668165074609</v>
      </c>
      <c r="J28">
        <f t="shared" si="1"/>
        <v>199.41694578836373</v>
      </c>
      <c r="L28" s="13">
        <f t="shared" si="2"/>
        <v>231.64865945795734</v>
      </c>
      <c r="N28" s="24">
        <f t="shared" si="5"/>
        <v>22</v>
      </c>
      <c r="P28" s="26">
        <f t="shared" si="3"/>
        <v>2.1389534575988676</v>
      </c>
      <c r="Q28" s="12">
        <f t="shared" si="4"/>
        <v>213.89534575988677</v>
      </c>
      <c r="R28" s="25"/>
    </row>
    <row r="29" spans="1:18" ht="15.75" x14ac:dyDescent="0.2">
      <c r="A29" s="19" t="s">
        <v>67</v>
      </c>
      <c r="B29" s="20">
        <v>149039</v>
      </c>
      <c r="C29" s="21">
        <v>3443</v>
      </c>
      <c r="E29" s="23">
        <v>16514</v>
      </c>
      <c r="F29" s="23">
        <v>16274</v>
      </c>
      <c r="I29" s="12">
        <f t="shared" si="0"/>
        <v>9158.1049526852657</v>
      </c>
      <c r="J29">
        <f t="shared" si="1"/>
        <v>208.48976625893181</v>
      </c>
      <c r="L29" s="13">
        <f t="shared" si="2"/>
        <v>4392.5920763475024</v>
      </c>
      <c r="N29" s="24">
        <f t="shared" si="5"/>
        <v>21</v>
      </c>
      <c r="P29" s="26">
        <f t="shared" si="3"/>
        <v>40.559483622783951</v>
      </c>
      <c r="Q29" s="12">
        <f t="shared" si="4"/>
        <v>4055.9483622783951</v>
      </c>
      <c r="R29" s="25"/>
    </row>
    <row r="30" spans="1:18" ht="15.75" x14ac:dyDescent="0.2">
      <c r="A30" s="19" t="s">
        <v>68</v>
      </c>
      <c r="B30" s="20">
        <v>379759</v>
      </c>
      <c r="C30" s="21">
        <v>162621</v>
      </c>
      <c r="E30" s="23">
        <v>16387</v>
      </c>
      <c r="F30" s="23">
        <v>16238</v>
      </c>
      <c r="I30" s="12">
        <f t="shared" si="0"/>
        <v>23387.055056041383</v>
      </c>
      <c r="J30">
        <f t="shared" si="1"/>
        <v>9923.7810459510583</v>
      </c>
      <c r="L30" s="13">
        <f t="shared" si="2"/>
        <v>235.66677809345055</v>
      </c>
      <c r="N30" s="24">
        <f t="shared" si="5"/>
        <v>5</v>
      </c>
      <c r="P30" s="26">
        <f t="shared" si="3"/>
        <v>2.176055199385508</v>
      </c>
      <c r="Q30" s="12">
        <f t="shared" si="4"/>
        <v>217.6055199385508</v>
      </c>
      <c r="R30" s="25"/>
    </row>
    <row r="31" spans="1:18" ht="15.75" x14ac:dyDescent="0.2">
      <c r="A31" s="19" t="s">
        <v>69</v>
      </c>
      <c r="B31" s="20">
        <v>1806</v>
      </c>
      <c r="C31" s="21">
        <v>643</v>
      </c>
      <c r="E31" s="23">
        <v>20653</v>
      </c>
      <c r="F31" s="23">
        <v>20485</v>
      </c>
      <c r="I31" s="12">
        <f t="shared" si="0"/>
        <v>88.162069807175982</v>
      </c>
      <c r="J31">
        <f t="shared" si="1"/>
        <v>31.133491502445164</v>
      </c>
      <c r="L31" s="13">
        <f t="shared" si="2"/>
        <v>283.17437445219372</v>
      </c>
      <c r="N31" s="24">
        <f t="shared" si="5"/>
        <v>26</v>
      </c>
      <c r="P31" s="26">
        <f t="shared" si="3"/>
        <v>2.6147218324302282</v>
      </c>
      <c r="Q31" s="12">
        <f t="shared" si="4"/>
        <v>261.47218324302281</v>
      </c>
      <c r="R31" s="25"/>
    </row>
    <row r="32" spans="1:18" ht="15.75" x14ac:dyDescent="0.2">
      <c r="A32" s="14"/>
      <c r="B32" s="15">
        <f>SUM(B5:B31)</f>
        <v>4887870</v>
      </c>
      <c r="F32">
        <f>SUM(F5:F31)</f>
        <v>743685</v>
      </c>
      <c r="I32" s="12">
        <f>B32/F32*1000</f>
        <v>6572.5004538211742</v>
      </c>
      <c r="Q32" t="s">
        <v>80</v>
      </c>
    </row>
    <row r="33" spans="1:17" ht="15.75" x14ac:dyDescent="0.2">
      <c r="A33" s="14"/>
      <c r="B33" s="15"/>
      <c r="Q33" t="s">
        <v>78</v>
      </c>
    </row>
    <row r="34" spans="1:17" ht="15.75" x14ac:dyDescent="0.2">
      <c r="A34" s="14"/>
      <c r="B34" s="15"/>
    </row>
    <row r="35" spans="1:17" ht="15.75" x14ac:dyDescent="0.2">
      <c r="A35" s="14"/>
      <c r="B35" s="15"/>
    </row>
    <row r="36" spans="1:17" ht="15.75" x14ac:dyDescent="0.2">
      <c r="A36" s="14"/>
      <c r="B36" s="15"/>
    </row>
    <row r="37" spans="1:17" ht="15.75" x14ac:dyDescent="0.2">
      <c r="A37" s="14"/>
      <c r="B37" s="15"/>
    </row>
    <row r="38" spans="1:17" ht="15.75" x14ac:dyDescent="0.2">
      <c r="A38" s="14"/>
      <c r="B38" s="15"/>
    </row>
    <row r="39" spans="1:17" ht="15.75" x14ac:dyDescent="0.2">
      <c r="A39" s="14"/>
      <c r="B39" s="15"/>
    </row>
    <row r="40" spans="1:17" ht="15.75" x14ac:dyDescent="0.2">
      <c r="A40" s="14"/>
      <c r="B40" s="15"/>
    </row>
    <row r="41" spans="1:17" ht="15.75" x14ac:dyDescent="0.2">
      <c r="A41" s="14"/>
      <c r="B41" s="15"/>
    </row>
    <row r="42" spans="1:17" ht="15.75" x14ac:dyDescent="0.2">
      <c r="A42" s="14"/>
      <c r="B42" s="15"/>
    </row>
    <row r="43" spans="1:17" ht="15.75" x14ac:dyDescent="0.2">
      <c r="A43" s="14"/>
      <c r="B43" s="15"/>
    </row>
    <row r="44" spans="1:17" ht="15.75" x14ac:dyDescent="0.2">
      <c r="A44" s="14"/>
      <c r="B44" s="15"/>
    </row>
    <row r="45" spans="1:17" ht="15.75" x14ac:dyDescent="0.2">
      <c r="A45" s="14"/>
      <c r="B45" s="15"/>
    </row>
    <row r="46" spans="1:17" ht="15.75" x14ac:dyDescent="0.2">
      <c r="A46" s="14"/>
      <c r="B46" s="15"/>
    </row>
    <row r="47" spans="1:17" ht="15.75" x14ac:dyDescent="0.2">
      <c r="A47" s="14"/>
      <c r="B47" s="15"/>
    </row>
    <row r="48" spans="1:17" ht="15.75" x14ac:dyDescent="0.2">
      <c r="A48" s="14"/>
      <c r="B48" s="15"/>
    </row>
    <row r="49" spans="1:2" ht="15.75" x14ac:dyDescent="0.2">
      <c r="A49" s="14"/>
      <c r="B49" s="15"/>
    </row>
    <row r="50" spans="1:2" ht="15.75" x14ac:dyDescent="0.2">
      <c r="A50" s="14"/>
      <c r="B50" s="15"/>
    </row>
    <row r="51" spans="1:2" ht="15.75" x14ac:dyDescent="0.2">
      <c r="A51" s="14"/>
      <c r="B51" s="15"/>
    </row>
    <row r="52" spans="1:2" ht="15.75" x14ac:dyDescent="0.2">
      <c r="A52" s="14"/>
      <c r="B52" s="15"/>
    </row>
    <row r="53" spans="1:2" ht="15.75" x14ac:dyDescent="0.2">
      <c r="A53" s="14"/>
      <c r="B53" s="15"/>
    </row>
    <row r="54" spans="1:2" ht="15.75" x14ac:dyDescent="0.2">
      <c r="A54" s="14"/>
      <c r="B54" s="15"/>
    </row>
    <row r="55" spans="1:2" ht="15.75" x14ac:dyDescent="0.2">
      <c r="A55" s="14"/>
      <c r="B55" s="15"/>
    </row>
    <row r="56" spans="1:2" ht="15.75" x14ac:dyDescent="0.2">
      <c r="A56" s="14"/>
      <c r="B56" s="15"/>
    </row>
    <row r="57" spans="1:2" ht="15.75" x14ac:dyDescent="0.2">
      <c r="A57" s="14"/>
      <c r="B57" s="15"/>
    </row>
    <row r="58" spans="1:2" ht="15.75" x14ac:dyDescent="0.2">
      <c r="A58" s="14"/>
      <c r="B58" s="15"/>
    </row>
    <row r="59" spans="1:2" ht="15.75" x14ac:dyDescent="0.2">
      <c r="A59" s="14"/>
      <c r="B59" s="15"/>
    </row>
    <row r="60" spans="1:2" ht="15.75" x14ac:dyDescent="0.2">
      <c r="A60" s="14"/>
      <c r="B60" s="15"/>
    </row>
    <row r="61" spans="1:2" ht="15.75" x14ac:dyDescent="0.2">
      <c r="A61" s="14"/>
      <c r="B61" s="15"/>
    </row>
    <row r="62" spans="1:2" ht="15.75" x14ac:dyDescent="0.2">
      <c r="A62" s="14"/>
      <c r="B62" s="15"/>
    </row>
    <row r="63" spans="1:2" ht="15.75" x14ac:dyDescent="0.2">
      <c r="A63" s="14"/>
      <c r="B63" s="15"/>
    </row>
    <row r="64" spans="1:2" ht="15.75" x14ac:dyDescent="0.2">
      <c r="A64" s="14"/>
      <c r="B64" s="15"/>
    </row>
  </sheetData>
  <phoneticPr fontId="6" type="noConversion"/>
  <pageMargins left="0.35433070866141736" right="0.35433070866141736" top="0.59055118110236227" bottom="0.39370078740157483" header="0.11811023622047245" footer="0.11811023622047245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32"/>
  <sheetViews>
    <sheetView workbookViewId="0">
      <selection activeCell="B2" sqref="B2"/>
    </sheetView>
  </sheetViews>
  <sheetFormatPr defaultRowHeight="12.75" x14ac:dyDescent="0.2"/>
  <sheetData>
    <row r="1" spans="2:3" x14ac:dyDescent="0.2">
      <c r="B1" t="s">
        <v>81</v>
      </c>
    </row>
    <row r="2" spans="2:3" x14ac:dyDescent="0.2">
      <c r="B2">
        <v>2013</v>
      </c>
      <c r="C2">
        <v>2012</v>
      </c>
    </row>
    <row r="3" spans="2:3" x14ac:dyDescent="0.2">
      <c r="B3" s="9">
        <v>-6.6</v>
      </c>
      <c r="C3" s="28">
        <v>-6.24</v>
      </c>
    </row>
    <row r="4" spans="2:3" x14ac:dyDescent="0.2">
      <c r="B4" s="9">
        <v>-3.5</v>
      </c>
      <c r="C4" s="28">
        <v>-6</v>
      </c>
    </row>
    <row r="5" spans="2:3" x14ac:dyDescent="0.2">
      <c r="B5" s="9">
        <v>-5.7</v>
      </c>
      <c r="C5" s="28">
        <v>-6.55</v>
      </c>
    </row>
    <row r="6" spans="2:3" x14ac:dyDescent="0.2">
      <c r="B6" s="9">
        <v>-2.8</v>
      </c>
      <c r="C6" s="28">
        <v>-2.2799999999999998</v>
      </c>
    </row>
    <row r="7" spans="2:3" x14ac:dyDescent="0.2">
      <c r="B7" s="9">
        <v>-1.8</v>
      </c>
      <c r="C7" s="28">
        <v>4.37</v>
      </c>
    </row>
    <row r="8" spans="2:3" x14ac:dyDescent="0.2">
      <c r="B8" s="9">
        <v>-7.6</v>
      </c>
      <c r="C8" s="28">
        <v>-4.7699999999999996</v>
      </c>
    </row>
    <row r="9" spans="2:3" x14ac:dyDescent="0.2">
      <c r="B9" s="9">
        <v>-0.5</v>
      </c>
      <c r="C9" s="28">
        <v>-1.07</v>
      </c>
    </row>
    <row r="10" spans="2:3" x14ac:dyDescent="0.2">
      <c r="B10" s="9">
        <v>-4.0999999999999996</v>
      </c>
      <c r="C10" s="28">
        <v>-3.38</v>
      </c>
    </row>
    <row r="11" spans="2:3" x14ac:dyDescent="0.2">
      <c r="B11" s="9">
        <v>-5.4</v>
      </c>
      <c r="C11" s="28">
        <v>-1.65</v>
      </c>
    </row>
    <row r="12" spans="2:3" x14ac:dyDescent="0.2">
      <c r="B12" s="9">
        <v>-0.7</v>
      </c>
      <c r="C12" s="28">
        <v>-4.5</v>
      </c>
    </row>
    <row r="13" spans="2:3" x14ac:dyDescent="0.2">
      <c r="B13" s="9">
        <v>-4.9000000000000004</v>
      </c>
      <c r="C13" s="28">
        <v>-4.9800000000000004</v>
      </c>
    </row>
    <row r="14" spans="2:3" x14ac:dyDescent="0.2">
      <c r="B14" s="9">
        <v>-4.2</v>
      </c>
      <c r="C14" s="28">
        <v>-2.31</v>
      </c>
    </row>
    <row r="15" spans="2:3" x14ac:dyDescent="0.2">
      <c r="B15" s="9">
        <v>-13.2</v>
      </c>
      <c r="C15" s="28">
        <v>-5.39</v>
      </c>
    </row>
    <row r="16" spans="2:3" x14ac:dyDescent="0.2">
      <c r="B16" s="9">
        <v>-5.8</v>
      </c>
      <c r="C16" s="28">
        <v>-4.07</v>
      </c>
    </row>
    <row r="17" spans="2:3" x14ac:dyDescent="0.2">
      <c r="B17" s="9">
        <v>-3.7</v>
      </c>
      <c r="C17" s="28">
        <v>-7.22</v>
      </c>
    </row>
    <row r="18" spans="2:3" x14ac:dyDescent="0.2">
      <c r="B18" s="9">
        <v>-3.9</v>
      </c>
      <c r="C18" s="28">
        <v>-1.89</v>
      </c>
    </row>
    <row r="19" spans="2:3" x14ac:dyDescent="0.2">
      <c r="B19" s="9">
        <v>-1.9</v>
      </c>
      <c r="C19" s="28">
        <v>-4.9800000000000004</v>
      </c>
    </row>
    <row r="20" spans="2:3" x14ac:dyDescent="0.2">
      <c r="B20" s="9">
        <v>-6.3</v>
      </c>
      <c r="C20" s="28">
        <v>-4.6100000000000003</v>
      </c>
    </row>
    <row r="21" spans="2:3" x14ac:dyDescent="0.2">
      <c r="B21" s="9">
        <v>-1.2</v>
      </c>
      <c r="C21" s="28">
        <v>-4.97</v>
      </c>
    </row>
    <row r="22" spans="2:3" x14ac:dyDescent="0.2">
      <c r="B22" s="9">
        <v>-2.4</v>
      </c>
      <c r="C22" s="28">
        <v>-1.61</v>
      </c>
    </row>
    <row r="23" spans="2:3" x14ac:dyDescent="0.2">
      <c r="B23" s="9">
        <v>-4.2</v>
      </c>
      <c r="C23" s="28">
        <v>-1.33</v>
      </c>
    </row>
    <row r="24" spans="2:3" x14ac:dyDescent="0.2">
      <c r="B24" s="9">
        <v>-0.5</v>
      </c>
      <c r="C24" s="28">
        <v>-2.34</v>
      </c>
    </row>
    <row r="25" spans="2:3" x14ac:dyDescent="0.2">
      <c r="B25" s="9">
        <v>-7.5</v>
      </c>
      <c r="C25" s="28">
        <v>-5.87</v>
      </c>
    </row>
    <row r="26" spans="2:3" x14ac:dyDescent="0.2">
      <c r="B26" s="9">
        <v>-1.4</v>
      </c>
      <c r="C26" s="28">
        <v>-5.08</v>
      </c>
    </row>
    <row r="27" spans="2:3" x14ac:dyDescent="0.2">
      <c r="B27" s="9">
        <v>-6.8</v>
      </c>
      <c r="C27" s="28">
        <v>-5.4</v>
      </c>
    </row>
    <row r="28" spans="2:3" x14ac:dyDescent="0.2">
      <c r="B28" s="9">
        <v>-5.7</v>
      </c>
      <c r="C28" s="28">
        <v>-8.39</v>
      </c>
    </row>
    <row r="29" spans="2:3" x14ac:dyDescent="0.2">
      <c r="B29" s="10">
        <v>-9.6</v>
      </c>
      <c r="C29" s="28">
        <v>-10.51</v>
      </c>
    </row>
    <row r="30" spans="2:3" x14ac:dyDescent="0.2">
      <c r="B30" s="128">
        <v>-3.1</v>
      </c>
    </row>
    <row r="31" spans="2:3" x14ac:dyDescent="0.2">
      <c r="B31" s="128"/>
    </row>
    <row r="32" spans="2:3" x14ac:dyDescent="0.2">
      <c r="B32" s="11">
        <v>-3.8</v>
      </c>
    </row>
  </sheetData>
  <mergeCells count="1">
    <mergeCell ref="B30:B31"/>
  </mergeCells>
  <phoneticPr fontId="6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Company>Минэкономразвития Сам.обл.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NESTEROVA_TA</dc:creator>
  <cp:lastModifiedBy>Бузыкина Н.П.</cp:lastModifiedBy>
  <cp:lastPrinted>2014-07-08T05:07:29Z</cp:lastPrinted>
  <dcterms:created xsi:type="dcterms:W3CDTF">2009-04-27T12:40:47Z</dcterms:created>
  <dcterms:modified xsi:type="dcterms:W3CDTF">2014-08-11T12:56:21Z</dcterms:modified>
</cp:coreProperties>
</file>